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acu\Dropbox\じぶん\FaST\検定FaST\"/>
    </mc:Choice>
  </mc:AlternateContent>
  <bookViews>
    <workbookView xWindow="9195" yWindow="-105" windowWidth="23250" windowHeight="12450"/>
  </bookViews>
  <sheets>
    <sheet name="団体設定" sheetId="6" r:id="rId1"/>
    <sheet name="初級(10級～)" sheetId="1" r:id="rId2"/>
    <sheet name="中級(3級～)" sheetId="4" r:id="rId3"/>
    <sheet name="上級(五段～)" sheetId="3" r:id="rId4"/>
    <sheet name="超上級(十一段～)" sheetId="5" r:id="rId5"/>
    <sheet name="管理用" sheetId="7" state="hidden" r:id="rId6"/>
    <sheet name="計算" sheetId="2" state="hidden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6" l="1"/>
  <c r="R3" i="7" l="1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P3" i="7" l="1"/>
  <c r="Q3" i="7"/>
  <c r="P4" i="7"/>
  <c r="Q4" i="7"/>
  <c r="P5" i="7"/>
  <c r="Q5" i="7"/>
  <c r="P6" i="7"/>
  <c r="Q6" i="7"/>
  <c r="P7" i="7"/>
  <c r="Q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P67" i="7"/>
  <c r="Q67" i="7"/>
  <c r="P68" i="7"/>
  <c r="Q68" i="7"/>
  <c r="P69" i="7"/>
  <c r="Q69" i="7"/>
  <c r="P70" i="7"/>
  <c r="Q70" i="7"/>
  <c r="P71" i="7"/>
  <c r="Q71" i="7"/>
  <c r="P72" i="7"/>
  <c r="Q72" i="7"/>
  <c r="P73" i="7"/>
  <c r="Q73" i="7"/>
  <c r="P74" i="7"/>
  <c r="Q74" i="7"/>
  <c r="P75" i="7"/>
  <c r="Q75" i="7"/>
  <c r="P76" i="7"/>
  <c r="Q76" i="7"/>
  <c r="P77" i="7"/>
  <c r="Q77" i="7"/>
  <c r="P78" i="7"/>
  <c r="Q78" i="7"/>
  <c r="P79" i="7"/>
  <c r="Q79" i="7"/>
  <c r="P80" i="7"/>
  <c r="Q80" i="7"/>
  <c r="P81" i="7"/>
  <c r="Q81" i="7"/>
  <c r="P82" i="7"/>
  <c r="Q82" i="7"/>
  <c r="P83" i="7"/>
  <c r="Q83" i="7"/>
  <c r="P84" i="7"/>
  <c r="Q84" i="7"/>
  <c r="P85" i="7"/>
  <c r="Q85" i="7"/>
  <c r="P86" i="7"/>
  <c r="Q86" i="7"/>
  <c r="P87" i="7"/>
  <c r="Q87" i="7"/>
  <c r="P88" i="7"/>
  <c r="Q88" i="7"/>
  <c r="P89" i="7"/>
  <c r="Q89" i="7"/>
  <c r="P90" i="7"/>
  <c r="Q90" i="7"/>
  <c r="P91" i="7"/>
  <c r="Q91" i="7"/>
  <c r="P92" i="7"/>
  <c r="Q92" i="7"/>
  <c r="P93" i="7"/>
  <c r="Q93" i="7"/>
  <c r="P94" i="7"/>
  <c r="Q94" i="7"/>
  <c r="P95" i="7"/>
  <c r="Q95" i="7"/>
  <c r="P96" i="7"/>
  <c r="Q96" i="7"/>
  <c r="P97" i="7"/>
  <c r="Q97" i="7"/>
  <c r="P98" i="7"/>
  <c r="Q98" i="7"/>
  <c r="P99" i="7"/>
  <c r="Q99" i="7"/>
  <c r="P100" i="7"/>
  <c r="Q100" i="7"/>
  <c r="P101" i="7"/>
  <c r="Q101" i="7"/>
  <c r="P102" i="7"/>
  <c r="Q102" i="7"/>
  <c r="P103" i="7"/>
  <c r="Q103" i="7"/>
  <c r="P104" i="7"/>
  <c r="Q104" i="7"/>
  <c r="P105" i="7"/>
  <c r="Q105" i="7"/>
  <c r="P106" i="7"/>
  <c r="Q106" i="7"/>
  <c r="P107" i="7"/>
  <c r="Q107" i="7"/>
  <c r="P108" i="7"/>
  <c r="Q108" i="7"/>
  <c r="P109" i="7"/>
  <c r="Q109" i="7"/>
  <c r="P110" i="7"/>
  <c r="Q110" i="7"/>
  <c r="P111" i="7"/>
  <c r="Q111" i="7"/>
  <c r="P112" i="7"/>
  <c r="Q112" i="7"/>
  <c r="P113" i="7"/>
  <c r="Q113" i="7"/>
  <c r="P114" i="7"/>
  <c r="Q114" i="7"/>
  <c r="P115" i="7"/>
  <c r="Q115" i="7"/>
  <c r="P116" i="7"/>
  <c r="Q116" i="7"/>
  <c r="P117" i="7"/>
  <c r="Q117" i="7"/>
  <c r="P118" i="7"/>
  <c r="Q118" i="7"/>
  <c r="P119" i="7"/>
  <c r="Q119" i="7"/>
  <c r="P120" i="7"/>
  <c r="Q120" i="7"/>
  <c r="P121" i="7"/>
  <c r="Q121" i="7"/>
  <c r="P122" i="7"/>
  <c r="Q122" i="7"/>
  <c r="P123" i="7"/>
  <c r="Q123" i="7"/>
  <c r="P124" i="7"/>
  <c r="Q124" i="7"/>
  <c r="P125" i="7"/>
  <c r="Q125" i="7"/>
  <c r="P126" i="7"/>
  <c r="Q126" i="7"/>
  <c r="P127" i="7"/>
  <c r="Q127" i="7"/>
  <c r="P128" i="7"/>
  <c r="Q128" i="7"/>
  <c r="P129" i="7"/>
  <c r="Q129" i="7"/>
  <c r="P130" i="7"/>
  <c r="Q130" i="7"/>
  <c r="P131" i="7"/>
  <c r="Q131" i="7"/>
  <c r="P132" i="7"/>
  <c r="Q132" i="7"/>
  <c r="P133" i="7"/>
  <c r="Q133" i="7"/>
  <c r="P134" i="7"/>
  <c r="Q134" i="7"/>
  <c r="P135" i="7"/>
  <c r="Q135" i="7"/>
  <c r="P136" i="7"/>
  <c r="Q136" i="7"/>
  <c r="P137" i="7"/>
  <c r="Q137" i="7"/>
  <c r="P138" i="7"/>
  <c r="Q138" i="7"/>
  <c r="P139" i="7"/>
  <c r="Q139" i="7"/>
  <c r="P140" i="7"/>
  <c r="Q140" i="7"/>
  <c r="P141" i="7"/>
  <c r="Q141" i="7"/>
  <c r="P142" i="7"/>
  <c r="Q142" i="7"/>
  <c r="P143" i="7"/>
  <c r="Q143" i="7"/>
  <c r="P144" i="7"/>
  <c r="Q144" i="7"/>
  <c r="P145" i="7"/>
  <c r="Q145" i="7"/>
  <c r="P146" i="7"/>
  <c r="Q146" i="7"/>
  <c r="P147" i="7"/>
  <c r="Q147" i="7"/>
  <c r="P148" i="7"/>
  <c r="Q148" i="7"/>
  <c r="P149" i="7"/>
  <c r="Q149" i="7"/>
  <c r="P150" i="7"/>
  <c r="Q150" i="7"/>
  <c r="P151" i="7"/>
  <c r="Q151" i="7"/>
  <c r="D452" i="7" l="1"/>
  <c r="D302" i="7"/>
  <c r="D152" i="7"/>
  <c r="R2" i="7"/>
  <c r="Q2" i="7"/>
  <c r="P2" i="7"/>
  <c r="D2" i="7"/>
  <c r="E2" i="7" l="1"/>
  <c r="Y2" i="7"/>
  <c r="Z2" i="7"/>
  <c r="E152" i="7"/>
  <c r="Y152" i="7"/>
  <c r="Z152" i="7"/>
  <c r="Y302" i="7"/>
  <c r="Z302" i="7"/>
  <c r="Y452" i="7"/>
  <c r="Z452" i="7"/>
  <c r="P7" i="1"/>
  <c r="D151" i="7" l="1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Y8" i="7" l="1"/>
  <c r="Z8" i="7"/>
  <c r="Y20" i="7"/>
  <c r="Z20" i="7"/>
  <c r="Y32" i="7"/>
  <c r="Z32" i="7"/>
  <c r="Y44" i="7"/>
  <c r="Z44" i="7"/>
  <c r="Y56" i="7"/>
  <c r="Z56" i="7"/>
  <c r="Y68" i="7"/>
  <c r="Z68" i="7"/>
  <c r="Y80" i="7"/>
  <c r="Z80" i="7"/>
  <c r="Y92" i="7"/>
  <c r="Z92" i="7"/>
  <c r="Y104" i="7"/>
  <c r="Z104" i="7"/>
  <c r="Y116" i="7"/>
  <c r="Z116" i="7"/>
  <c r="Y128" i="7"/>
  <c r="Z128" i="7"/>
  <c r="Y140" i="7"/>
  <c r="Z140" i="7"/>
  <c r="Y45" i="7"/>
  <c r="Z45" i="7"/>
  <c r="Y69" i="7"/>
  <c r="Z69" i="7"/>
  <c r="Y81" i="7"/>
  <c r="Z81" i="7"/>
  <c r="Y93" i="7"/>
  <c r="Z93" i="7"/>
  <c r="Y105" i="7"/>
  <c r="Z105" i="7"/>
  <c r="Y117" i="7"/>
  <c r="Z117" i="7"/>
  <c r="Y129" i="7"/>
  <c r="Z129" i="7"/>
  <c r="Y141" i="7"/>
  <c r="Z141" i="7"/>
  <c r="Y33" i="7"/>
  <c r="Z33" i="7"/>
  <c r="Y58" i="7"/>
  <c r="Z58" i="7"/>
  <c r="Y106" i="7"/>
  <c r="Z106" i="7"/>
  <c r="Y59" i="7"/>
  <c r="Z59" i="7"/>
  <c r="Y95" i="7"/>
  <c r="Z95" i="7"/>
  <c r="Y107" i="7"/>
  <c r="Z107" i="7"/>
  <c r="Y119" i="7"/>
  <c r="Z119" i="7"/>
  <c r="Y131" i="7"/>
  <c r="Z131" i="7"/>
  <c r="Y143" i="7"/>
  <c r="Z143" i="7"/>
  <c r="Y9" i="7"/>
  <c r="Z9" i="7"/>
  <c r="Y46" i="7"/>
  <c r="Z46" i="7"/>
  <c r="Y118" i="7"/>
  <c r="Z118" i="7"/>
  <c r="Y11" i="7"/>
  <c r="Z11" i="7"/>
  <c r="Y47" i="7"/>
  <c r="Z47" i="7"/>
  <c r="Y12" i="7"/>
  <c r="Z12" i="7"/>
  <c r="Y24" i="7"/>
  <c r="Z24" i="7"/>
  <c r="Y36" i="7"/>
  <c r="Z36" i="7"/>
  <c r="Y48" i="7"/>
  <c r="Z48" i="7"/>
  <c r="Y60" i="7"/>
  <c r="Z60" i="7"/>
  <c r="Y72" i="7"/>
  <c r="Z72" i="7"/>
  <c r="Y84" i="7"/>
  <c r="Z84" i="7"/>
  <c r="Y96" i="7"/>
  <c r="Z96" i="7"/>
  <c r="Y108" i="7"/>
  <c r="Z108" i="7"/>
  <c r="Y120" i="7"/>
  <c r="Z120" i="7"/>
  <c r="Y132" i="7"/>
  <c r="Z132" i="7"/>
  <c r="Y144" i="7"/>
  <c r="Z144" i="7"/>
  <c r="Y21" i="7"/>
  <c r="Z21" i="7"/>
  <c r="Y82" i="7"/>
  <c r="Z82" i="7"/>
  <c r="Z130" i="7"/>
  <c r="Y130" i="7"/>
  <c r="Y35" i="7"/>
  <c r="Z35" i="7"/>
  <c r="Y83" i="7"/>
  <c r="Z83" i="7"/>
  <c r="Z13" i="7"/>
  <c r="Y13" i="7"/>
  <c r="Z25" i="7"/>
  <c r="Y25" i="7"/>
  <c r="Y37" i="7"/>
  <c r="Z37" i="7"/>
  <c r="Z49" i="7"/>
  <c r="Y49" i="7"/>
  <c r="Z61" i="7"/>
  <c r="Y61" i="7"/>
  <c r="Y73" i="7"/>
  <c r="Z73" i="7"/>
  <c r="Z85" i="7"/>
  <c r="Y85" i="7"/>
  <c r="Z97" i="7"/>
  <c r="Y97" i="7"/>
  <c r="Y109" i="7"/>
  <c r="Z109" i="7"/>
  <c r="Z121" i="7"/>
  <c r="Y121" i="7"/>
  <c r="Y133" i="7"/>
  <c r="Z133" i="7"/>
  <c r="Z145" i="7"/>
  <c r="Y145" i="7"/>
  <c r="Y70" i="7"/>
  <c r="Z70" i="7"/>
  <c r="Y142" i="7"/>
  <c r="Z142" i="7"/>
  <c r="Y23" i="7"/>
  <c r="Z23" i="7"/>
  <c r="Y14" i="7"/>
  <c r="Z14" i="7"/>
  <c r="Y38" i="7"/>
  <c r="Z38" i="7"/>
  <c r="Y62" i="7"/>
  <c r="Z62" i="7"/>
  <c r="Y74" i="7"/>
  <c r="Z74" i="7"/>
  <c r="Y86" i="7"/>
  <c r="Z86" i="7"/>
  <c r="Y98" i="7"/>
  <c r="Z98" i="7"/>
  <c r="Y110" i="7"/>
  <c r="Z110" i="7"/>
  <c r="Y122" i="7"/>
  <c r="Z122" i="7"/>
  <c r="Y134" i="7"/>
  <c r="Z134" i="7"/>
  <c r="Y146" i="7"/>
  <c r="Z146" i="7"/>
  <c r="Y34" i="7"/>
  <c r="Z34" i="7"/>
  <c r="Z94" i="7"/>
  <c r="Y94" i="7"/>
  <c r="Y71" i="7"/>
  <c r="Z71" i="7"/>
  <c r="Y26" i="7"/>
  <c r="Z26" i="7"/>
  <c r="Y50" i="7"/>
  <c r="Z50" i="7"/>
  <c r="Y3" i="7"/>
  <c r="Z3" i="7"/>
  <c r="Y15" i="7"/>
  <c r="Z15" i="7"/>
  <c r="Y27" i="7"/>
  <c r="Z27" i="7"/>
  <c r="Y39" i="7"/>
  <c r="Z39" i="7"/>
  <c r="Y51" i="7"/>
  <c r="Z51" i="7"/>
  <c r="Y63" i="7"/>
  <c r="Z63" i="7"/>
  <c r="Y75" i="7"/>
  <c r="Z75" i="7"/>
  <c r="Y87" i="7"/>
  <c r="Z87" i="7"/>
  <c r="Y99" i="7"/>
  <c r="Z99" i="7"/>
  <c r="Y111" i="7"/>
  <c r="Z111" i="7"/>
  <c r="Y123" i="7"/>
  <c r="Z123" i="7"/>
  <c r="Y135" i="7"/>
  <c r="Z135" i="7"/>
  <c r="Y147" i="7"/>
  <c r="Z147" i="7"/>
  <c r="Y57" i="7"/>
  <c r="Z57" i="7"/>
  <c r="Y4" i="7"/>
  <c r="Z4" i="7"/>
  <c r="Z40" i="7"/>
  <c r="Y40" i="7"/>
  <c r="Z76" i="7"/>
  <c r="Y76" i="7"/>
  <c r="Y88" i="7"/>
  <c r="Z88" i="7"/>
  <c r="Y124" i="7"/>
  <c r="Z124" i="7"/>
  <c r="Y17" i="7"/>
  <c r="Z17" i="7"/>
  <c r="Y29" i="7"/>
  <c r="Z29" i="7"/>
  <c r="Y41" i="7"/>
  <c r="Z41" i="7"/>
  <c r="Y53" i="7"/>
  <c r="Z53" i="7"/>
  <c r="Y65" i="7"/>
  <c r="Z65" i="7"/>
  <c r="Y77" i="7"/>
  <c r="Z77" i="7"/>
  <c r="Y89" i="7"/>
  <c r="Z89" i="7"/>
  <c r="Y101" i="7"/>
  <c r="Z101" i="7"/>
  <c r="Y113" i="7"/>
  <c r="Z113" i="7"/>
  <c r="Y125" i="7"/>
  <c r="Z125" i="7"/>
  <c r="Y137" i="7"/>
  <c r="Z137" i="7"/>
  <c r="Y149" i="7"/>
  <c r="Z149" i="7"/>
  <c r="Y22" i="7"/>
  <c r="Z22" i="7"/>
  <c r="Z28" i="7"/>
  <c r="Y28" i="7"/>
  <c r="Z64" i="7"/>
  <c r="Y64" i="7"/>
  <c r="Z100" i="7"/>
  <c r="Y100" i="7"/>
  <c r="Y148" i="7"/>
  <c r="Z148" i="7"/>
  <c r="Y6" i="7"/>
  <c r="Z6" i="7"/>
  <c r="Y30" i="7"/>
  <c r="Z30" i="7"/>
  <c r="Y42" i="7"/>
  <c r="Z42" i="7"/>
  <c r="Y54" i="7"/>
  <c r="Z54" i="7"/>
  <c r="Y66" i="7"/>
  <c r="Z66" i="7"/>
  <c r="Y78" i="7"/>
  <c r="Z78" i="7"/>
  <c r="Y90" i="7"/>
  <c r="Z90" i="7"/>
  <c r="Y102" i="7"/>
  <c r="Z102" i="7"/>
  <c r="Y114" i="7"/>
  <c r="Z114" i="7"/>
  <c r="Y126" i="7"/>
  <c r="Z126" i="7"/>
  <c r="Y138" i="7"/>
  <c r="Z138" i="7"/>
  <c r="Y150" i="7"/>
  <c r="Z150" i="7"/>
  <c r="Z10" i="7"/>
  <c r="Y10" i="7"/>
  <c r="Y16" i="7"/>
  <c r="Z16" i="7"/>
  <c r="Y52" i="7"/>
  <c r="Z52" i="7"/>
  <c r="Y112" i="7"/>
  <c r="Z112" i="7"/>
  <c r="Z136" i="7"/>
  <c r="Y136" i="7"/>
  <c r="Y5" i="7"/>
  <c r="Z5" i="7"/>
  <c r="Y18" i="7"/>
  <c r="Z18" i="7"/>
  <c r="Y7" i="7"/>
  <c r="Z7" i="7"/>
  <c r="Y19" i="7"/>
  <c r="Z19" i="7"/>
  <c r="Y31" i="7"/>
  <c r="Z31" i="7"/>
  <c r="Y43" i="7"/>
  <c r="Z43" i="7"/>
  <c r="Y55" i="7"/>
  <c r="Z55" i="7"/>
  <c r="Y67" i="7"/>
  <c r="Z67" i="7"/>
  <c r="Y79" i="7"/>
  <c r="Z79" i="7"/>
  <c r="Y91" i="7"/>
  <c r="Z91" i="7"/>
  <c r="Y103" i="7"/>
  <c r="Z103" i="7"/>
  <c r="Y115" i="7"/>
  <c r="Z115" i="7"/>
  <c r="Y127" i="7"/>
  <c r="Z127" i="7"/>
  <c r="Y139" i="7"/>
  <c r="Z139" i="7"/>
  <c r="Y151" i="7"/>
  <c r="Z151" i="7"/>
  <c r="E20" i="7"/>
  <c r="L20" i="7" s="1"/>
  <c r="M20" i="7" s="1"/>
  <c r="E44" i="7"/>
  <c r="L44" i="7" s="1"/>
  <c r="M44" i="7" s="1"/>
  <c r="E33" i="7"/>
  <c r="L33" i="7" s="1"/>
  <c r="M33" i="7" s="1"/>
  <c r="E141" i="7"/>
  <c r="L141" i="7" s="1"/>
  <c r="M141" i="7" s="1"/>
  <c r="E46" i="7"/>
  <c r="L46" i="7" s="1"/>
  <c r="M46" i="7" s="1"/>
  <c r="E47" i="7"/>
  <c r="L47" i="7" s="1"/>
  <c r="M47" i="7" s="1"/>
  <c r="E95" i="7"/>
  <c r="L95" i="7" s="1"/>
  <c r="M95" i="7" s="1"/>
  <c r="E107" i="7"/>
  <c r="L107" i="7" s="1"/>
  <c r="M107" i="7" s="1"/>
  <c r="E119" i="7"/>
  <c r="L119" i="7" s="1"/>
  <c r="M119" i="7" s="1"/>
  <c r="E131" i="7"/>
  <c r="L131" i="7" s="1"/>
  <c r="M131" i="7" s="1"/>
  <c r="E143" i="7"/>
  <c r="L143" i="7" s="1"/>
  <c r="M143" i="7" s="1"/>
  <c r="E140" i="7"/>
  <c r="L140" i="7" s="1"/>
  <c r="M140" i="7" s="1"/>
  <c r="E21" i="7"/>
  <c r="L21" i="7" s="1"/>
  <c r="M21" i="7" s="1"/>
  <c r="E57" i="7"/>
  <c r="L57" i="7" s="1"/>
  <c r="M57" i="7" s="1"/>
  <c r="E82" i="7"/>
  <c r="L82" i="7" s="1"/>
  <c r="M82" i="7" s="1"/>
  <c r="E11" i="7"/>
  <c r="L11" i="7" s="1"/>
  <c r="M11" i="7" s="1"/>
  <c r="E36" i="7"/>
  <c r="L36" i="7" s="1"/>
  <c r="M36" i="7" s="1"/>
  <c r="F48" i="7"/>
  <c r="E48" i="7"/>
  <c r="L48" i="7" s="1"/>
  <c r="M48" i="7" s="1"/>
  <c r="E60" i="7"/>
  <c r="L60" i="7" s="1"/>
  <c r="M60" i="7" s="1"/>
  <c r="E72" i="7"/>
  <c r="L72" i="7" s="1"/>
  <c r="M72" i="7" s="1"/>
  <c r="E84" i="7"/>
  <c r="L84" i="7" s="1"/>
  <c r="M84" i="7" s="1"/>
  <c r="E96" i="7"/>
  <c r="L96" i="7" s="1"/>
  <c r="M96" i="7" s="1"/>
  <c r="E108" i="7"/>
  <c r="L108" i="7" s="1"/>
  <c r="M108" i="7" s="1"/>
  <c r="E120" i="7"/>
  <c r="L120" i="7" s="1"/>
  <c r="M120" i="7" s="1"/>
  <c r="E132" i="7"/>
  <c r="L132" i="7" s="1"/>
  <c r="M132" i="7" s="1"/>
  <c r="E144" i="7"/>
  <c r="L144" i="7" s="1"/>
  <c r="M144" i="7" s="1"/>
  <c r="E104" i="7"/>
  <c r="L104" i="7" s="1"/>
  <c r="M104" i="7" s="1"/>
  <c r="F9" i="7"/>
  <c r="E9" i="7"/>
  <c r="L9" i="7" s="1"/>
  <c r="M9" i="7" s="1"/>
  <c r="E117" i="7"/>
  <c r="L117" i="7" s="1"/>
  <c r="M117" i="7" s="1"/>
  <c r="E34" i="7"/>
  <c r="L34" i="7" s="1"/>
  <c r="M34" i="7" s="1"/>
  <c r="E142" i="7"/>
  <c r="L142" i="7" s="1"/>
  <c r="M142" i="7" s="1"/>
  <c r="E25" i="7"/>
  <c r="L25" i="7" s="1"/>
  <c r="M25" i="7" s="1"/>
  <c r="E61" i="7"/>
  <c r="L61" i="7" s="1"/>
  <c r="M61" i="7" s="1"/>
  <c r="E73" i="7"/>
  <c r="L73" i="7" s="1"/>
  <c r="M73" i="7" s="1"/>
  <c r="E85" i="7"/>
  <c r="L85" i="7" s="1"/>
  <c r="M85" i="7" s="1"/>
  <c r="E97" i="7"/>
  <c r="L97" i="7" s="1"/>
  <c r="M97" i="7" s="1"/>
  <c r="E109" i="7"/>
  <c r="L109" i="7" s="1"/>
  <c r="M109" i="7" s="1"/>
  <c r="E121" i="7"/>
  <c r="L121" i="7" s="1"/>
  <c r="M121" i="7" s="1"/>
  <c r="E133" i="7"/>
  <c r="L133" i="7" s="1"/>
  <c r="M133" i="7" s="1"/>
  <c r="E145" i="7"/>
  <c r="L145" i="7" s="1"/>
  <c r="M145" i="7" s="1"/>
  <c r="E128" i="7"/>
  <c r="L128" i="7" s="1"/>
  <c r="M128" i="7" s="1"/>
  <c r="E45" i="7"/>
  <c r="L45" i="7" s="1"/>
  <c r="M45" i="7" s="1"/>
  <c r="E118" i="7"/>
  <c r="L118" i="7" s="1"/>
  <c r="M118" i="7" s="1"/>
  <c r="F2" i="7"/>
  <c r="G2" i="7" s="1"/>
  <c r="L2" i="7"/>
  <c r="M2" i="7" s="1"/>
  <c r="F62" i="7"/>
  <c r="E62" i="7"/>
  <c r="L62" i="7" s="1"/>
  <c r="M62" i="7" s="1"/>
  <c r="F86" i="7"/>
  <c r="E86" i="7"/>
  <c r="L86" i="7" s="1"/>
  <c r="M86" i="7" s="1"/>
  <c r="F98" i="7"/>
  <c r="E98" i="7"/>
  <c r="L98" i="7" s="1"/>
  <c r="M98" i="7" s="1"/>
  <c r="F110" i="7"/>
  <c r="E110" i="7"/>
  <c r="L110" i="7" s="1"/>
  <c r="M110" i="7" s="1"/>
  <c r="E122" i="7"/>
  <c r="L122" i="7" s="1"/>
  <c r="M122" i="7" s="1"/>
  <c r="E134" i="7"/>
  <c r="L134" i="7" s="1"/>
  <c r="M134" i="7" s="1"/>
  <c r="E146" i="7"/>
  <c r="L146" i="7" s="1"/>
  <c r="M146" i="7" s="1"/>
  <c r="E8" i="7"/>
  <c r="L8" i="7" s="1"/>
  <c r="M8" i="7" s="1"/>
  <c r="E92" i="7"/>
  <c r="L92" i="7" s="1"/>
  <c r="M92" i="7" s="1"/>
  <c r="E105" i="7"/>
  <c r="L105" i="7" s="1"/>
  <c r="M105" i="7" s="1"/>
  <c r="E22" i="7"/>
  <c r="L22" i="7" s="1"/>
  <c r="M22" i="7" s="1"/>
  <c r="E58" i="7"/>
  <c r="L58" i="7" s="1"/>
  <c r="M58" i="7" s="1"/>
  <c r="E59" i="7"/>
  <c r="L59" i="7" s="1"/>
  <c r="M59" i="7" s="1"/>
  <c r="E13" i="7"/>
  <c r="L13" i="7" s="1"/>
  <c r="M13" i="7" s="1"/>
  <c r="E26" i="7"/>
  <c r="L26" i="7" s="1"/>
  <c r="M26" i="7" s="1"/>
  <c r="E50" i="7"/>
  <c r="L50" i="7" s="1"/>
  <c r="M50" i="7" s="1"/>
  <c r="F3" i="7"/>
  <c r="E3" i="7"/>
  <c r="L3" i="7" s="1"/>
  <c r="M3" i="7" s="1"/>
  <c r="F15" i="7"/>
  <c r="E15" i="7"/>
  <c r="L15" i="7" s="1"/>
  <c r="M15" i="7" s="1"/>
  <c r="F27" i="7"/>
  <c r="E27" i="7"/>
  <c r="L27" i="7" s="1"/>
  <c r="M27" i="7" s="1"/>
  <c r="F39" i="7"/>
  <c r="E39" i="7"/>
  <c r="L39" i="7" s="1"/>
  <c r="M39" i="7" s="1"/>
  <c r="F51" i="7"/>
  <c r="E51" i="7"/>
  <c r="L51" i="7" s="1"/>
  <c r="M51" i="7" s="1"/>
  <c r="F63" i="7"/>
  <c r="E63" i="7"/>
  <c r="L63" i="7" s="1"/>
  <c r="M63" i="7" s="1"/>
  <c r="F75" i="7"/>
  <c r="E75" i="7"/>
  <c r="L75" i="7" s="1"/>
  <c r="M75" i="7" s="1"/>
  <c r="F87" i="7"/>
  <c r="E87" i="7"/>
  <c r="L87" i="7" s="1"/>
  <c r="M87" i="7" s="1"/>
  <c r="F99" i="7"/>
  <c r="E99" i="7"/>
  <c r="L99" i="7" s="1"/>
  <c r="M99" i="7" s="1"/>
  <c r="F111" i="7"/>
  <c r="E111" i="7"/>
  <c r="L111" i="7" s="1"/>
  <c r="M111" i="7" s="1"/>
  <c r="F123" i="7"/>
  <c r="E123" i="7"/>
  <c r="L123" i="7" s="1"/>
  <c r="M123" i="7" s="1"/>
  <c r="F135" i="7"/>
  <c r="E135" i="7"/>
  <c r="L135" i="7" s="1"/>
  <c r="M135" i="7" s="1"/>
  <c r="F147" i="7"/>
  <c r="E147" i="7"/>
  <c r="L147" i="7" s="1"/>
  <c r="M147" i="7" s="1"/>
  <c r="E56" i="7"/>
  <c r="L56" i="7" s="1"/>
  <c r="M56" i="7" s="1"/>
  <c r="E69" i="7"/>
  <c r="L69" i="7" s="1"/>
  <c r="M69" i="7" s="1"/>
  <c r="E130" i="7"/>
  <c r="L130" i="7" s="1"/>
  <c r="M130" i="7" s="1"/>
  <c r="E35" i="7"/>
  <c r="L35" i="7" s="1"/>
  <c r="M35" i="7" s="1"/>
  <c r="E12" i="7"/>
  <c r="L12" i="7" s="1"/>
  <c r="M12" i="7" s="1"/>
  <c r="F74" i="7"/>
  <c r="E74" i="7"/>
  <c r="L74" i="7" s="1"/>
  <c r="M74" i="7" s="1"/>
  <c r="E4" i="7"/>
  <c r="L4" i="7" s="1"/>
  <c r="M4" i="7" s="1"/>
  <c r="E16" i="7"/>
  <c r="L16" i="7" s="1"/>
  <c r="M16" i="7" s="1"/>
  <c r="E28" i="7"/>
  <c r="L28" i="7" s="1"/>
  <c r="M28" i="7" s="1"/>
  <c r="E40" i="7"/>
  <c r="L40" i="7" s="1"/>
  <c r="M40" i="7" s="1"/>
  <c r="E52" i="7"/>
  <c r="L52" i="7" s="1"/>
  <c r="M52" i="7" s="1"/>
  <c r="E64" i="7"/>
  <c r="L64" i="7" s="1"/>
  <c r="M64" i="7" s="1"/>
  <c r="E76" i="7"/>
  <c r="L76" i="7" s="1"/>
  <c r="M76" i="7" s="1"/>
  <c r="E88" i="7"/>
  <c r="L88" i="7" s="1"/>
  <c r="M88" i="7" s="1"/>
  <c r="E100" i="7"/>
  <c r="L100" i="7" s="1"/>
  <c r="M100" i="7" s="1"/>
  <c r="E112" i="7"/>
  <c r="L112" i="7" s="1"/>
  <c r="M112" i="7" s="1"/>
  <c r="E124" i="7"/>
  <c r="L124" i="7" s="1"/>
  <c r="M124" i="7" s="1"/>
  <c r="E136" i="7"/>
  <c r="L136" i="7" s="1"/>
  <c r="M136" i="7" s="1"/>
  <c r="E148" i="7"/>
  <c r="L148" i="7" s="1"/>
  <c r="M148" i="7" s="1"/>
  <c r="E32" i="7"/>
  <c r="L32" i="7" s="1"/>
  <c r="M32" i="7" s="1"/>
  <c r="E116" i="7"/>
  <c r="L116" i="7" s="1"/>
  <c r="M116" i="7" s="1"/>
  <c r="E81" i="7"/>
  <c r="L81" i="7" s="1"/>
  <c r="M81" i="7" s="1"/>
  <c r="E106" i="7"/>
  <c r="L106" i="7" s="1"/>
  <c r="M106" i="7" s="1"/>
  <c r="E23" i="7"/>
  <c r="L23" i="7" s="1"/>
  <c r="M23" i="7" s="1"/>
  <c r="E49" i="7"/>
  <c r="L49" i="7" s="1"/>
  <c r="M49" i="7" s="1"/>
  <c r="F5" i="7"/>
  <c r="E5" i="7"/>
  <c r="L5" i="7" s="1"/>
  <c r="M5" i="7" s="1"/>
  <c r="F29" i="7"/>
  <c r="E29" i="7"/>
  <c r="L29" i="7" s="1"/>
  <c r="M29" i="7" s="1"/>
  <c r="F41" i="7"/>
  <c r="E41" i="7"/>
  <c r="L41" i="7" s="1"/>
  <c r="M41" i="7" s="1"/>
  <c r="F53" i="7"/>
  <c r="E53" i="7"/>
  <c r="L53" i="7" s="1"/>
  <c r="M53" i="7" s="1"/>
  <c r="F65" i="7"/>
  <c r="E65" i="7"/>
  <c r="L65" i="7" s="1"/>
  <c r="M65" i="7" s="1"/>
  <c r="F77" i="7"/>
  <c r="E77" i="7"/>
  <c r="L77" i="7" s="1"/>
  <c r="M77" i="7" s="1"/>
  <c r="F89" i="7"/>
  <c r="E89" i="7"/>
  <c r="L89" i="7" s="1"/>
  <c r="M89" i="7" s="1"/>
  <c r="F101" i="7"/>
  <c r="E101" i="7"/>
  <c r="L101" i="7" s="1"/>
  <c r="M101" i="7" s="1"/>
  <c r="F113" i="7"/>
  <c r="E113" i="7"/>
  <c r="L113" i="7" s="1"/>
  <c r="M113" i="7" s="1"/>
  <c r="F125" i="7"/>
  <c r="E125" i="7"/>
  <c r="L125" i="7" s="1"/>
  <c r="M125" i="7" s="1"/>
  <c r="F137" i="7"/>
  <c r="E137" i="7"/>
  <c r="L137" i="7" s="1"/>
  <c r="M137" i="7" s="1"/>
  <c r="F149" i="7"/>
  <c r="E149" i="7"/>
  <c r="L149" i="7" s="1"/>
  <c r="M149" i="7" s="1"/>
  <c r="E80" i="7"/>
  <c r="L80" i="7" s="1"/>
  <c r="M80" i="7" s="1"/>
  <c r="E129" i="7"/>
  <c r="L129" i="7" s="1"/>
  <c r="M129" i="7" s="1"/>
  <c r="E70" i="7"/>
  <c r="L70" i="7" s="1"/>
  <c r="M70" i="7" s="1"/>
  <c r="E83" i="7"/>
  <c r="L83" i="7" s="1"/>
  <c r="M83" i="7" s="1"/>
  <c r="E37" i="7"/>
  <c r="L37" i="7" s="1"/>
  <c r="M37" i="7" s="1"/>
  <c r="E38" i="7"/>
  <c r="L38" i="7" s="1"/>
  <c r="M38" i="7" s="1"/>
  <c r="E6" i="7"/>
  <c r="L6" i="7" s="1"/>
  <c r="M6" i="7" s="1"/>
  <c r="E18" i="7"/>
  <c r="L18" i="7" s="1"/>
  <c r="M18" i="7" s="1"/>
  <c r="E30" i="7"/>
  <c r="L30" i="7" s="1"/>
  <c r="M30" i="7" s="1"/>
  <c r="E42" i="7"/>
  <c r="L42" i="7" s="1"/>
  <c r="M42" i="7" s="1"/>
  <c r="E54" i="7"/>
  <c r="L54" i="7" s="1"/>
  <c r="M54" i="7" s="1"/>
  <c r="E66" i="7"/>
  <c r="L66" i="7" s="1"/>
  <c r="M66" i="7" s="1"/>
  <c r="E78" i="7"/>
  <c r="L78" i="7" s="1"/>
  <c r="M78" i="7" s="1"/>
  <c r="E90" i="7"/>
  <c r="L90" i="7" s="1"/>
  <c r="M90" i="7" s="1"/>
  <c r="E102" i="7"/>
  <c r="L102" i="7" s="1"/>
  <c r="M102" i="7" s="1"/>
  <c r="E114" i="7"/>
  <c r="L114" i="7" s="1"/>
  <c r="M114" i="7" s="1"/>
  <c r="E126" i="7"/>
  <c r="L126" i="7" s="1"/>
  <c r="M126" i="7" s="1"/>
  <c r="E138" i="7"/>
  <c r="L138" i="7" s="1"/>
  <c r="M138" i="7" s="1"/>
  <c r="E150" i="7"/>
  <c r="L150" i="7" s="1"/>
  <c r="M150" i="7" s="1"/>
  <c r="E68" i="7"/>
  <c r="L68" i="7" s="1"/>
  <c r="M68" i="7" s="1"/>
  <c r="E93" i="7"/>
  <c r="L93" i="7" s="1"/>
  <c r="M93" i="7" s="1"/>
  <c r="E10" i="7"/>
  <c r="L10" i="7" s="1"/>
  <c r="M10" i="7" s="1"/>
  <c r="E94" i="7"/>
  <c r="L94" i="7" s="1"/>
  <c r="M94" i="7" s="1"/>
  <c r="E71" i="7"/>
  <c r="L71" i="7" s="1"/>
  <c r="M71" i="7" s="1"/>
  <c r="E24" i="7"/>
  <c r="L24" i="7" s="1"/>
  <c r="M24" i="7" s="1"/>
  <c r="E14" i="7"/>
  <c r="L14" i="7" s="1"/>
  <c r="M14" i="7" s="1"/>
  <c r="F17" i="7"/>
  <c r="E17" i="7"/>
  <c r="L17" i="7" s="1"/>
  <c r="M17" i="7" s="1"/>
  <c r="E7" i="7"/>
  <c r="L7" i="7" s="1"/>
  <c r="M7" i="7" s="1"/>
  <c r="E19" i="7"/>
  <c r="L19" i="7" s="1"/>
  <c r="M19" i="7" s="1"/>
  <c r="E31" i="7"/>
  <c r="L31" i="7" s="1"/>
  <c r="M31" i="7" s="1"/>
  <c r="E43" i="7"/>
  <c r="L43" i="7" s="1"/>
  <c r="M43" i="7" s="1"/>
  <c r="E55" i="7"/>
  <c r="L55" i="7" s="1"/>
  <c r="M55" i="7" s="1"/>
  <c r="E67" i="7"/>
  <c r="L67" i="7" s="1"/>
  <c r="M67" i="7" s="1"/>
  <c r="E79" i="7"/>
  <c r="L79" i="7" s="1"/>
  <c r="M79" i="7" s="1"/>
  <c r="E91" i="7"/>
  <c r="L91" i="7" s="1"/>
  <c r="M91" i="7" s="1"/>
  <c r="E103" i="7"/>
  <c r="L103" i="7" s="1"/>
  <c r="M103" i="7" s="1"/>
  <c r="E115" i="7"/>
  <c r="L115" i="7" s="1"/>
  <c r="M115" i="7" s="1"/>
  <c r="E127" i="7"/>
  <c r="L127" i="7" s="1"/>
  <c r="M127" i="7" s="1"/>
  <c r="E139" i="7"/>
  <c r="L139" i="7" s="1"/>
  <c r="M139" i="7" s="1"/>
  <c r="F151" i="7"/>
  <c r="E151" i="7"/>
  <c r="L151" i="7" s="1"/>
  <c r="M151" i="7" s="1"/>
  <c r="C56" i="7"/>
  <c r="O56" i="7" s="1"/>
  <c r="F56" i="7"/>
  <c r="C104" i="7"/>
  <c r="O104" i="7" s="1"/>
  <c r="F104" i="7"/>
  <c r="C128" i="7"/>
  <c r="O128" i="7" s="1"/>
  <c r="F128" i="7"/>
  <c r="C21" i="7"/>
  <c r="O21" i="7" s="1"/>
  <c r="F21" i="7"/>
  <c r="C33" i="7"/>
  <c r="O33" i="7" s="1"/>
  <c r="F33" i="7"/>
  <c r="C45" i="7"/>
  <c r="O45" i="7" s="1"/>
  <c r="F45" i="7"/>
  <c r="C57" i="7"/>
  <c r="O57" i="7" s="1"/>
  <c r="F57" i="7"/>
  <c r="C69" i="7"/>
  <c r="O69" i="7" s="1"/>
  <c r="F69" i="7"/>
  <c r="C81" i="7"/>
  <c r="O81" i="7" s="1"/>
  <c r="F81" i="7"/>
  <c r="C93" i="7"/>
  <c r="O93" i="7" s="1"/>
  <c r="F93" i="7"/>
  <c r="C105" i="7"/>
  <c r="O105" i="7" s="1"/>
  <c r="F105" i="7"/>
  <c r="C117" i="7"/>
  <c r="O117" i="7" s="1"/>
  <c r="F117" i="7"/>
  <c r="C129" i="7"/>
  <c r="O129" i="7" s="1"/>
  <c r="F129" i="7"/>
  <c r="C141" i="7"/>
  <c r="O141" i="7" s="1"/>
  <c r="F141" i="7"/>
  <c r="C20" i="7"/>
  <c r="O20" i="7" s="1"/>
  <c r="F20" i="7"/>
  <c r="C92" i="7"/>
  <c r="O92" i="7" s="1"/>
  <c r="F92" i="7"/>
  <c r="C116" i="7"/>
  <c r="O116" i="7" s="1"/>
  <c r="F116" i="7"/>
  <c r="C140" i="7"/>
  <c r="O140" i="7" s="1"/>
  <c r="F140" i="7"/>
  <c r="C10" i="7"/>
  <c r="O10" i="7" s="1"/>
  <c r="F10" i="7"/>
  <c r="C22" i="7"/>
  <c r="O22" i="7" s="1"/>
  <c r="F22" i="7"/>
  <c r="C34" i="7"/>
  <c r="O34" i="7" s="1"/>
  <c r="F34" i="7"/>
  <c r="C46" i="7"/>
  <c r="O46" i="7" s="1"/>
  <c r="F46" i="7"/>
  <c r="C58" i="7"/>
  <c r="O58" i="7" s="1"/>
  <c r="F58" i="7"/>
  <c r="C70" i="7"/>
  <c r="O70" i="7" s="1"/>
  <c r="F70" i="7"/>
  <c r="C82" i="7"/>
  <c r="O82" i="7" s="1"/>
  <c r="F82" i="7"/>
  <c r="C94" i="7"/>
  <c r="O94" i="7" s="1"/>
  <c r="F94" i="7"/>
  <c r="C106" i="7"/>
  <c r="O106" i="7" s="1"/>
  <c r="F106" i="7"/>
  <c r="C118" i="7"/>
  <c r="O118" i="7" s="1"/>
  <c r="F118" i="7"/>
  <c r="C130" i="7"/>
  <c r="O130" i="7" s="1"/>
  <c r="F130" i="7"/>
  <c r="C142" i="7"/>
  <c r="O142" i="7" s="1"/>
  <c r="F142" i="7"/>
  <c r="C68" i="7"/>
  <c r="O68" i="7" s="1"/>
  <c r="F68" i="7"/>
  <c r="C35" i="7"/>
  <c r="O35" i="7" s="1"/>
  <c r="F35" i="7"/>
  <c r="C59" i="7"/>
  <c r="O59" i="7" s="1"/>
  <c r="F59" i="7"/>
  <c r="C95" i="7"/>
  <c r="O95" i="7" s="1"/>
  <c r="F95" i="7"/>
  <c r="C119" i="7"/>
  <c r="O119" i="7" s="1"/>
  <c r="F119" i="7"/>
  <c r="C131" i="7"/>
  <c r="O131" i="7" s="1"/>
  <c r="F131" i="7"/>
  <c r="C24" i="7"/>
  <c r="O24" i="7" s="1"/>
  <c r="F24" i="7"/>
  <c r="C60" i="7"/>
  <c r="O60" i="7" s="1"/>
  <c r="F60" i="7"/>
  <c r="C72" i="7"/>
  <c r="O72" i="7" s="1"/>
  <c r="F72" i="7"/>
  <c r="C84" i="7"/>
  <c r="O84" i="7" s="1"/>
  <c r="F84" i="7"/>
  <c r="C96" i="7"/>
  <c r="O96" i="7" s="1"/>
  <c r="F96" i="7"/>
  <c r="C108" i="7"/>
  <c r="O108" i="7" s="1"/>
  <c r="F108" i="7"/>
  <c r="C120" i="7"/>
  <c r="O120" i="7" s="1"/>
  <c r="F120" i="7"/>
  <c r="C132" i="7"/>
  <c r="O132" i="7" s="1"/>
  <c r="F132" i="7"/>
  <c r="C144" i="7"/>
  <c r="O144" i="7" s="1"/>
  <c r="F144" i="7"/>
  <c r="C44" i="7"/>
  <c r="O44" i="7" s="1"/>
  <c r="F44" i="7"/>
  <c r="C23" i="7"/>
  <c r="O23" i="7" s="1"/>
  <c r="F23" i="7"/>
  <c r="C47" i="7"/>
  <c r="O47" i="7" s="1"/>
  <c r="F47" i="7"/>
  <c r="C71" i="7"/>
  <c r="O71" i="7" s="1"/>
  <c r="F71" i="7"/>
  <c r="C83" i="7"/>
  <c r="O83" i="7" s="1"/>
  <c r="F83" i="7"/>
  <c r="C107" i="7"/>
  <c r="O107" i="7" s="1"/>
  <c r="F107" i="7"/>
  <c r="C143" i="7"/>
  <c r="O143" i="7" s="1"/>
  <c r="F143" i="7"/>
  <c r="C12" i="7"/>
  <c r="O12" i="7" s="1"/>
  <c r="F12" i="7"/>
  <c r="C36" i="7"/>
  <c r="O36" i="7" s="1"/>
  <c r="F36" i="7"/>
  <c r="C13" i="7"/>
  <c r="O13" i="7" s="1"/>
  <c r="F13" i="7"/>
  <c r="C25" i="7"/>
  <c r="O25" i="7" s="1"/>
  <c r="F25" i="7"/>
  <c r="C37" i="7"/>
  <c r="O37" i="7" s="1"/>
  <c r="F37" i="7"/>
  <c r="C49" i="7"/>
  <c r="O49" i="7" s="1"/>
  <c r="F49" i="7"/>
  <c r="C61" i="7"/>
  <c r="O61" i="7" s="1"/>
  <c r="F61" i="7"/>
  <c r="C73" i="7"/>
  <c r="O73" i="7" s="1"/>
  <c r="F73" i="7"/>
  <c r="C85" i="7"/>
  <c r="O85" i="7" s="1"/>
  <c r="F85" i="7"/>
  <c r="C97" i="7"/>
  <c r="O97" i="7" s="1"/>
  <c r="F97" i="7"/>
  <c r="C109" i="7"/>
  <c r="O109" i="7" s="1"/>
  <c r="F109" i="7"/>
  <c r="C121" i="7"/>
  <c r="O121" i="7" s="1"/>
  <c r="F121" i="7"/>
  <c r="C133" i="7"/>
  <c r="O133" i="7" s="1"/>
  <c r="F133" i="7"/>
  <c r="C145" i="7"/>
  <c r="O145" i="7" s="1"/>
  <c r="F145" i="7"/>
  <c r="C8" i="7"/>
  <c r="O8" i="7" s="1"/>
  <c r="F8" i="7"/>
  <c r="C80" i="7"/>
  <c r="O80" i="7" s="1"/>
  <c r="F80" i="7"/>
  <c r="C26" i="7"/>
  <c r="O26" i="7" s="1"/>
  <c r="F26" i="7"/>
  <c r="C38" i="7"/>
  <c r="O38" i="7" s="1"/>
  <c r="F38" i="7"/>
  <c r="C50" i="7"/>
  <c r="O50" i="7" s="1"/>
  <c r="F50" i="7"/>
  <c r="C122" i="7"/>
  <c r="O122" i="7" s="1"/>
  <c r="F122" i="7"/>
  <c r="C134" i="7"/>
  <c r="O134" i="7" s="1"/>
  <c r="F134" i="7"/>
  <c r="C146" i="7"/>
  <c r="O146" i="7" s="1"/>
  <c r="F146" i="7"/>
  <c r="C32" i="7"/>
  <c r="O32" i="7" s="1"/>
  <c r="F32" i="7"/>
  <c r="C11" i="7"/>
  <c r="O11" i="7" s="1"/>
  <c r="F11" i="7"/>
  <c r="C14" i="7"/>
  <c r="O14" i="7" s="1"/>
  <c r="F14" i="7"/>
  <c r="C4" i="7"/>
  <c r="O4" i="7" s="1"/>
  <c r="F4" i="7"/>
  <c r="C16" i="7"/>
  <c r="O16" i="7" s="1"/>
  <c r="F16" i="7"/>
  <c r="C28" i="7"/>
  <c r="O28" i="7" s="1"/>
  <c r="F28" i="7"/>
  <c r="C40" i="7"/>
  <c r="O40" i="7" s="1"/>
  <c r="F40" i="7"/>
  <c r="C52" i="7"/>
  <c r="O52" i="7" s="1"/>
  <c r="F52" i="7"/>
  <c r="C64" i="7"/>
  <c r="O64" i="7" s="1"/>
  <c r="F64" i="7"/>
  <c r="C76" i="7"/>
  <c r="O76" i="7" s="1"/>
  <c r="F76" i="7"/>
  <c r="C88" i="7"/>
  <c r="O88" i="7" s="1"/>
  <c r="F88" i="7"/>
  <c r="C100" i="7"/>
  <c r="O100" i="7" s="1"/>
  <c r="F100" i="7"/>
  <c r="C112" i="7"/>
  <c r="O112" i="7" s="1"/>
  <c r="F112" i="7"/>
  <c r="C124" i="7"/>
  <c r="O124" i="7" s="1"/>
  <c r="F124" i="7"/>
  <c r="C136" i="7"/>
  <c r="O136" i="7" s="1"/>
  <c r="F136" i="7"/>
  <c r="C148" i="7"/>
  <c r="O148" i="7" s="1"/>
  <c r="F148" i="7"/>
  <c r="C6" i="7"/>
  <c r="O6" i="7" s="1"/>
  <c r="F6" i="7"/>
  <c r="C18" i="7"/>
  <c r="O18" i="7" s="1"/>
  <c r="F18" i="7"/>
  <c r="C30" i="7"/>
  <c r="O30" i="7" s="1"/>
  <c r="F30" i="7"/>
  <c r="C42" i="7"/>
  <c r="O42" i="7" s="1"/>
  <c r="F42" i="7"/>
  <c r="C54" i="7"/>
  <c r="O54" i="7" s="1"/>
  <c r="F54" i="7"/>
  <c r="C66" i="7"/>
  <c r="O66" i="7" s="1"/>
  <c r="F66" i="7"/>
  <c r="C78" i="7"/>
  <c r="O78" i="7" s="1"/>
  <c r="F78" i="7"/>
  <c r="C90" i="7"/>
  <c r="O90" i="7" s="1"/>
  <c r="F90" i="7"/>
  <c r="C102" i="7"/>
  <c r="O102" i="7" s="1"/>
  <c r="F102" i="7"/>
  <c r="C114" i="7"/>
  <c r="O114" i="7" s="1"/>
  <c r="F114" i="7"/>
  <c r="C126" i="7"/>
  <c r="O126" i="7" s="1"/>
  <c r="F126" i="7"/>
  <c r="C138" i="7"/>
  <c r="O138" i="7" s="1"/>
  <c r="F138" i="7"/>
  <c r="C150" i="7"/>
  <c r="O150" i="7" s="1"/>
  <c r="F150" i="7"/>
  <c r="C7" i="7"/>
  <c r="O7" i="7" s="1"/>
  <c r="F7" i="7"/>
  <c r="C19" i="7"/>
  <c r="O19" i="7" s="1"/>
  <c r="F19" i="7"/>
  <c r="C31" i="7"/>
  <c r="O31" i="7" s="1"/>
  <c r="F31" i="7"/>
  <c r="C43" i="7"/>
  <c r="O43" i="7" s="1"/>
  <c r="F43" i="7"/>
  <c r="C55" i="7"/>
  <c r="O55" i="7" s="1"/>
  <c r="F55" i="7"/>
  <c r="C67" i="7"/>
  <c r="O67" i="7" s="1"/>
  <c r="F67" i="7"/>
  <c r="C79" i="7"/>
  <c r="O79" i="7" s="1"/>
  <c r="F79" i="7"/>
  <c r="C91" i="7"/>
  <c r="O91" i="7" s="1"/>
  <c r="F91" i="7"/>
  <c r="C103" i="7"/>
  <c r="O103" i="7" s="1"/>
  <c r="F103" i="7"/>
  <c r="C115" i="7"/>
  <c r="O115" i="7" s="1"/>
  <c r="F115" i="7"/>
  <c r="C127" i="7"/>
  <c r="O127" i="7" s="1"/>
  <c r="F127" i="7"/>
  <c r="C139" i="7"/>
  <c r="O139" i="7" s="1"/>
  <c r="F139" i="7"/>
  <c r="C9" i="7"/>
  <c r="O9" i="7" s="1"/>
  <c r="K48" i="7"/>
  <c r="C48" i="7"/>
  <c r="O48" i="7" s="1"/>
  <c r="K62" i="7"/>
  <c r="C62" i="7"/>
  <c r="O62" i="7" s="1"/>
  <c r="K74" i="7"/>
  <c r="C74" i="7"/>
  <c r="O74" i="7" s="1"/>
  <c r="K86" i="7"/>
  <c r="C86" i="7"/>
  <c r="O86" i="7" s="1"/>
  <c r="K98" i="7"/>
  <c r="C98" i="7"/>
  <c r="O98" i="7" s="1"/>
  <c r="K110" i="7"/>
  <c r="C110" i="7"/>
  <c r="O110" i="7" s="1"/>
  <c r="K2" i="7"/>
  <c r="C2" i="7"/>
  <c r="O2" i="7" s="1"/>
  <c r="K3" i="7"/>
  <c r="C3" i="7"/>
  <c r="O3" i="7" s="1"/>
  <c r="K15" i="7"/>
  <c r="C15" i="7"/>
  <c r="O15" i="7" s="1"/>
  <c r="K27" i="7"/>
  <c r="C27" i="7"/>
  <c r="O27" i="7" s="1"/>
  <c r="K39" i="7"/>
  <c r="C39" i="7"/>
  <c r="O39" i="7" s="1"/>
  <c r="K51" i="7"/>
  <c r="C51" i="7"/>
  <c r="O51" i="7" s="1"/>
  <c r="K63" i="7"/>
  <c r="C63" i="7"/>
  <c r="O63" i="7" s="1"/>
  <c r="K75" i="7"/>
  <c r="C75" i="7"/>
  <c r="O75" i="7" s="1"/>
  <c r="K87" i="7"/>
  <c r="C87" i="7"/>
  <c r="O87" i="7" s="1"/>
  <c r="K99" i="7"/>
  <c r="C99" i="7"/>
  <c r="O99" i="7" s="1"/>
  <c r="K111" i="7"/>
  <c r="C111" i="7"/>
  <c r="O111" i="7" s="1"/>
  <c r="K123" i="7"/>
  <c r="C123" i="7"/>
  <c r="O123" i="7" s="1"/>
  <c r="K135" i="7"/>
  <c r="C135" i="7"/>
  <c r="O135" i="7" s="1"/>
  <c r="K147" i="7"/>
  <c r="C147" i="7"/>
  <c r="O147" i="7" s="1"/>
  <c r="K5" i="7"/>
  <c r="C5" i="7"/>
  <c r="O5" i="7" s="1"/>
  <c r="K17" i="7"/>
  <c r="C17" i="7"/>
  <c r="O17" i="7" s="1"/>
  <c r="K29" i="7"/>
  <c r="C29" i="7"/>
  <c r="O29" i="7" s="1"/>
  <c r="K41" i="7"/>
  <c r="C41" i="7"/>
  <c r="O41" i="7" s="1"/>
  <c r="K53" i="7"/>
  <c r="C53" i="7"/>
  <c r="O53" i="7" s="1"/>
  <c r="K65" i="7"/>
  <c r="C65" i="7"/>
  <c r="O65" i="7" s="1"/>
  <c r="K77" i="7"/>
  <c r="C77" i="7"/>
  <c r="O77" i="7" s="1"/>
  <c r="K89" i="7"/>
  <c r="C89" i="7"/>
  <c r="O89" i="7" s="1"/>
  <c r="K101" i="7"/>
  <c r="C101" i="7"/>
  <c r="O101" i="7" s="1"/>
  <c r="K113" i="7"/>
  <c r="C113" i="7"/>
  <c r="O113" i="7" s="1"/>
  <c r="K125" i="7"/>
  <c r="C125" i="7"/>
  <c r="O125" i="7" s="1"/>
  <c r="K137" i="7"/>
  <c r="C137" i="7"/>
  <c r="O137" i="7" s="1"/>
  <c r="K149" i="7"/>
  <c r="C149" i="7"/>
  <c r="O149" i="7" s="1"/>
  <c r="K151" i="7"/>
  <c r="C151" i="7"/>
  <c r="O151" i="7" s="1"/>
  <c r="I9" i="7"/>
  <c r="K9" i="7"/>
  <c r="I69" i="7"/>
  <c r="K69" i="7"/>
  <c r="I105" i="7"/>
  <c r="K105" i="7"/>
  <c r="I129" i="7"/>
  <c r="K129" i="7"/>
  <c r="I23" i="7"/>
  <c r="K23" i="7"/>
  <c r="I12" i="7"/>
  <c r="K12" i="7"/>
  <c r="I7" i="7"/>
  <c r="K7" i="7"/>
  <c r="I25" i="7"/>
  <c r="K25" i="7"/>
  <c r="I8" i="7"/>
  <c r="K8" i="7"/>
  <c r="I20" i="7"/>
  <c r="K20" i="7"/>
  <c r="I32" i="7"/>
  <c r="K32" i="7"/>
  <c r="K38" i="7"/>
  <c r="K50" i="7"/>
  <c r="I56" i="7"/>
  <c r="K56" i="7"/>
  <c r="I68" i="7"/>
  <c r="K68" i="7"/>
  <c r="I80" i="7"/>
  <c r="K80" i="7"/>
  <c r="I92" i="7"/>
  <c r="K92" i="7"/>
  <c r="I104" i="7"/>
  <c r="K104" i="7"/>
  <c r="I116" i="7"/>
  <c r="K116" i="7"/>
  <c r="K122" i="7"/>
  <c r="I128" i="7"/>
  <c r="K128" i="7"/>
  <c r="K134" i="7"/>
  <c r="I140" i="7"/>
  <c r="K140" i="7"/>
  <c r="K146" i="7"/>
  <c r="K14" i="7"/>
  <c r="K26" i="7"/>
  <c r="I44" i="7"/>
  <c r="K44" i="7"/>
  <c r="B4" i="7"/>
  <c r="K4" i="7"/>
  <c r="I10" i="7"/>
  <c r="K10" i="7"/>
  <c r="B16" i="7"/>
  <c r="K16" i="7"/>
  <c r="I22" i="7"/>
  <c r="K22" i="7"/>
  <c r="B28" i="7"/>
  <c r="K28" i="7"/>
  <c r="I34" i="7"/>
  <c r="K34" i="7"/>
  <c r="B40" i="7"/>
  <c r="K40" i="7"/>
  <c r="I46" i="7"/>
  <c r="K46" i="7"/>
  <c r="B52" i="7"/>
  <c r="K52" i="7"/>
  <c r="I58" i="7"/>
  <c r="K58" i="7"/>
  <c r="B64" i="7"/>
  <c r="K64" i="7"/>
  <c r="I70" i="7"/>
  <c r="K70" i="7"/>
  <c r="B76" i="7"/>
  <c r="K76" i="7"/>
  <c r="I82" i="7"/>
  <c r="K82" i="7"/>
  <c r="B88" i="7"/>
  <c r="K88" i="7"/>
  <c r="I94" i="7"/>
  <c r="K94" i="7"/>
  <c r="B100" i="7"/>
  <c r="K100" i="7"/>
  <c r="I106" i="7"/>
  <c r="K106" i="7"/>
  <c r="B112" i="7"/>
  <c r="K112" i="7"/>
  <c r="I118" i="7"/>
  <c r="K118" i="7"/>
  <c r="B124" i="7"/>
  <c r="K124" i="7"/>
  <c r="I130" i="7"/>
  <c r="K130" i="7"/>
  <c r="B136" i="7"/>
  <c r="K136" i="7"/>
  <c r="I142" i="7"/>
  <c r="K142" i="7"/>
  <c r="B148" i="7"/>
  <c r="K148" i="7"/>
  <c r="I81" i="7"/>
  <c r="K81" i="7"/>
  <c r="I141" i="7"/>
  <c r="K141" i="7"/>
  <c r="I119" i="7"/>
  <c r="K119" i="7"/>
  <c r="I131" i="7"/>
  <c r="K131" i="7"/>
  <c r="I143" i="7"/>
  <c r="K143" i="7"/>
  <c r="I57" i="7"/>
  <c r="K57" i="7"/>
  <c r="I47" i="7"/>
  <c r="K47" i="7"/>
  <c r="I71" i="7"/>
  <c r="K71" i="7"/>
  <c r="I83" i="7"/>
  <c r="K83" i="7"/>
  <c r="I95" i="7"/>
  <c r="K95" i="7"/>
  <c r="I107" i="7"/>
  <c r="K107" i="7"/>
  <c r="I33" i="7"/>
  <c r="K33" i="7"/>
  <c r="I35" i="7"/>
  <c r="K35" i="7"/>
  <c r="I6" i="7"/>
  <c r="K6" i="7"/>
  <c r="I24" i="7"/>
  <c r="K24" i="7"/>
  <c r="I36" i="7"/>
  <c r="K36" i="7"/>
  <c r="I42" i="7"/>
  <c r="K42" i="7"/>
  <c r="I54" i="7"/>
  <c r="K54" i="7"/>
  <c r="I66" i="7"/>
  <c r="K66" i="7"/>
  <c r="I72" i="7"/>
  <c r="K72" i="7"/>
  <c r="I84" i="7"/>
  <c r="K84" i="7"/>
  <c r="I90" i="7"/>
  <c r="K90" i="7"/>
  <c r="I96" i="7"/>
  <c r="K96" i="7"/>
  <c r="I102" i="7"/>
  <c r="K102" i="7"/>
  <c r="I108" i="7"/>
  <c r="K108" i="7"/>
  <c r="I114" i="7"/>
  <c r="K114" i="7"/>
  <c r="I126" i="7"/>
  <c r="K126" i="7"/>
  <c r="B132" i="7"/>
  <c r="K132" i="7"/>
  <c r="I138" i="7"/>
  <c r="K138" i="7"/>
  <c r="B144" i="7"/>
  <c r="K144" i="7"/>
  <c r="I150" i="7"/>
  <c r="K150" i="7"/>
  <c r="I45" i="7"/>
  <c r="K45" i="7"/>
  <c r="I18" i="7"/>
  <c r="K18" i="7"/>
  <c r="I60" i="7"/>
  <c r="K60" i="7"/>
  <c r="I78" i="7"/>
  <c r="K78" i="7"/>
  <c r="B120" i="7"/>
  <c r="K120" i="7"/>
  <c r="I21" i="7"/>
  <c r="K21" i="7"/>
  <c r="I93" i="7"/>
  <c r="K93" i="7"/>
  <c r="I117" i="7"/>
  <c r="K117" i="7"/>
  <c r="I59" i="7"/>
  <c r="K59" i="7"/>
  <c r="I30" i="7"/>
  <c r="K30" i="7"/>
  <c r="I19" i="7"/>
  <c r="K19" i="7"/>
  <c r="I31" i="7"/>
  <c r="K31" i="7"/>
  <c r="I37" i="7"/>
  <c r="K37" i="7"/>
  <c r="I43" i="7"/>
  <c r="K43" i="7"/>
  <c r="I49" i="7"/>
  <c r="K49" i="7"/>
  <c r="I55" i="7"/>
  <c r="K55" i="7"/>
  <c r="I61" i="7"/>
  <c r="K61" i="7"/>
  <c r="I67" i="7"/>
  <c r="K67" i="7"/>
  <c r="I79" i="7"/>
  <c r="K79" i="7"/>
  <c r="I85" i="7"/>
  <c r="K85" i="7"/>
  <c r="I91" i="7"/>
  <c r="K91" i="7"/>
  <c r="I97" i="7"/>
  <c r="K97" i="7"/>
  <c r="I103" i="7"/>
  <c r="K103" i="7"/>
  <c r="I109" i="7"/>
  <c r="K109" i="7"/>
  <c r="I115" i="7"/>
  <c r="K115" i="7"/>
  <c r="I127" i="7"/>
  <c r="K127" i="7"/>
  <c r="I133" i="7"/>
  <c r="K133" i="7"/>
  <c r="I139" i="7"/>
  <c r="K139" i="7"/>
  <c r="I145" i="7"/>
  <c r="K145" i="7"/>
  <c r="I11" i="7"/>
  <c r="K11" i="7"/>
  <c r="I13" i="7"/>
  <c r="K13" i="7"/>
  <c r="I73" i="7"/>
  <c r="K73" i="7"/>
  <c r="I121" i="7"/>
  <c r="K121" i="7"/>
  <c r="B69" i="7"/>
  <c r="B46" i="7"/>
  <c r="B131" i="7"/>
  <c r="B20" i="7"/>
  <c r="B80" i="7"/>
  <c r="B23" i="7"/>
  <c r="B105" i="7"/>
  <c r="B10" i="7"/>
  <c r="B44" i="7"/>
  <c r="B47" i="7"/>
  <c r="B71" i="7"/>
  <c r="B12" i="7"/>
  <c r="B22" i="7"/>
  <c r="B81" i="7"/>
  <c r="B35" i="7"/>
  <c r="B56" i="7"/>
  <c r="B83" i="7"/>
  <c r="B117" i="7"/>
  <c r="B32" i="7"/>
  <c r="B140" i="7"/>
  <c r="B8" i="7"/>
  <c r="B34" i="7"/>
  <c r="B68" i="7"/>
  <c r="B93" i="7"/>
  <c r="B143" i="7"/>
  <c r="B9" i="7"/>
  <c r="B59" i="7"/>
  <c r="B36" i="7"/>
  <c r="B141" i="7"/>
  <c r="B128" i="7"/>
  <c r="B24" i="7"/>
  <c r="B57" i="7"/>
  <c r="B142" i="7"/>
  <c r="B62" i="7"/>
  <c r="I62" i="7"/>
  <c r="B74" i="7"/>
  <c r="I74" i="7"/>
  <c r="B86" i="7"/>
  <c r="I86" i="7"/>
  <c r="B98" i="7"/>
  <c r="I98" i="7"/>
  <c r="B110" i="7"/>
  <c r="I110" i="7"/>
  <c r="B147" i="7"/>
  <c r="I147" i="7"/>
  <c r="B14" i="7"/>
  <c r="I14" i="7"/>
  <c r="B26" i="7"/>
  <c r="I26" i="7"/>
  <c r="B38" i="7"/>
  <c r="I38" i="7"/>
  <c r="B135" i="7"/>
  <c r="I135" i="7"/>
  <c r="B92" i="7"/>
  <c r="B95" i="7"/>
  <c r="B104" i="7"/>
  <c r="B107" i="7"/>
  <c r="B116" i="7"/>
  <c r="B119" i="7"/>
  <c r="B123" i="7"/>
  <c r="I123" i="7"/>
  <c r="B51" i="7"/>
  <c r="I51" i="7"/>
  <c r="B63" i="7"/>
  <c r="I63" i="7"/>
  <c r="B75" i="7"/>
  <c r="I75" i="7"/>
  <c r="B87" i="7"/>
  <c r="I87" i="7"/>
  <c r="B99" i="7"/>
  <c r="I99" i="7"/>
  <c r="B111" i="7"/>
  <c r="I111" i="7"/>
  <c r="I148" i="7"/>
  <c r="B27" i="7"/>
  <c r="I27" i="7"/>
  <c r="I136" i="7"/>
  <c r="I144" i="7"/>
  <c r="B15" i="7"/>
  <c r="I15" i="7"/>
  <c r="B39" i="7"/>
  <c r="I39" i="7"/>
  <c r="B60" i="7"/>
  <c r="B72" i="7"/>
  <c r="B84" i="7"/>
  <c r="B96" i="7"/>
  <c r="B108" i="7"/>
  <c r="I124" i="7"/>
  <c r="B129" i="7"/>
  <c r="I132" i="7"/>
  <c r="I149" i="7"/>
  <c r="I52" i="7"/>
  <c r="I64" i="7"/>
  <c r="I76" i="7"/>
  <c r="I88" i="7"/>
  <c r="I100" i="7"/>
  <c r="I112" i="7"/>
  <c r="I120" i="7"/>
  <c r="I137" i="7"/>
  <c r="B48" i="7"/>
  <c r="I48" i="7"/>
  <c r="I16" i="7"/>
  <c r="B21" i="7"/>
  <c r="I28" i="7"/>
  <c r="B33" i="7"/>
  <c r="I40" i="7"/>
  <c r="B45" i="7"/>
  <c r="I125" i="7"/>
  <c r="B122" i="7"/>
  <c r="I122" i="7"/>
  <c r="I4" i="7"/>
  <c r="I53" i="7"/>
  <c r="I65" i="7"/>
  <c r="I77" i="7"/>
  <c r="I89" i="7"/>
  <c r="I101" i="7"/>
  <c r="I113" i="7"/>
  <c r="B50" i="7"/>
  <c r="I50" i="7"/>
  <c r="I17" i="7"/>
  <c r="I29" i="7"/>
  <c r="I41" i="7"/>
  <c r="B130" i="7"/>
  <c r="B146" i="7"/>
  <c r="I146" i="7"/>
  <c r="I5" i="7"/>
  <c r="B58" i="7"/>
  <c r="B70" i="7"/>
  <c r="B82" i="7"/>
  <c r="B94" i="7"/>
  <c r="B106" i="7"/>
  <c r="B118" i="7"/>
  <c r="B134" i="7"/>
  <c r="I134" i="7"/>
  <c r="B13" i="7"/>
  <c r="B25" i="7"/>
  <c r="B37" i="7"/>
  <c r="B49" i="7"/>
  <c r="B61" i="7"/>
  <c r="B73" i="7"/>
  <c r="B85" i="7"/>
  <c r="B97" i="7"/>
  <c r="B109" i="7"/>
  <c r="B121" i="7"/>
  <c r="B133" i="7"/>
  <c r="B145" i="7"/>
  <c r="B6" i="7"/>
  <c r="B18" i="7"/>
  <c r="B30" i="7"/>
  <c r="B42" i="7"/>
  <c r="B54" i="7"/>
  <c r="B66" i="7"/>
  <c r="B78" i="7"/>
  <c r="B90" i="7"/>
  <c r="B102" i="7"/>
  <c r="B114" i="7"/>
  <c r="B126" i="7"/>
  <c r="B138" i="7"/>
  <c r="B150" i="7"/>
  <c r="B11" i="7"/>
  <c r="B7" i="7"/>
  <c r="B19" i="7"/>
  <c r="B31" i="7"/>
  <c r="B43" i="7"/>
  <c r="B55" i="7"/>
  <c r="B67" i="7"/>
  <c r="B79" i="7"/>
  <c r="B91" i="7"/>
  <c r="B103" i="7"/>
  <c r="B115" i="7"/>
  <c r="B127" i="7"/>
  <c r="B139" i="7"/>
  <c r="B151" i="7"/>
  <c r="B5" i="7"/>
  <c r="B17" i="7"/>
  <c r="B29" i="7"/>
  <c r="B41" i="7"/>
  <c r="B53" i="7"/>
  <c r="B65" i="7"/>
  <c r="B77" i="7"/>
  <c r="B89" i="7"/>
  <c r="B101" i="7"/>
  <c r="B113" i="7"/>
  <c r="B125" i="7"/>
  <c r="B137" i="7"/>
  <c r="B149" i="7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G5" i="7"/>
  <c r="G25" i="7"/>
  <c r="G53" i="7"/>
  <c r="G73" i="7"/>
  <c r="G89" i="7"/>
  <c r="G97" i="7"/>
  <c r="G101" i="7"/>
  <c r="G109" i="7"/>
  <c r="G113" i="7"/>
  <c r="G121" i="7"/>
  <c r="G125" i="7"/>
  <c r="G133" i="7"/>
  <c r="G137" i="7"/>
  <c r="G145" i="7"/>
  <c r="G149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S8" i="1"/>
  <c r="T8" i="1"/>
  <c r="U8" i="1" s="1"/>
  <c r="V8" i="1"/>
  <c r="W8" i="1"/>
  <c r="X8" i="1" s="1"/>
  <c r="Y8" i="1"/>
  <c r="S9" i="1"/>
  <c r="T9" i="1"/>
  <c r="U9" i="1" s="1"/>
  <c r="V9" i="1"/>
  <c r="W9" i="1"/>
  <c r="X9" i="1" s="1"/>
  <c r="Y9" i="1"/>
  <c r="S10" i="1"/>
  <c r="T10" i="1"/>
  <c r="U10" i="1" s="1"/>
  <c r="V10" i="1"/>
  <c r="W10" i="1"/>
  <c r="X10" i="1" s="1"/>
  <c r="Y10" i="1"/>
  <c r="S11" i="1"/>
  <c r="T11" i="1"/>
  <c r="U11" i="1" s="1"/>
  <c r="V11" i="1"/>
  <c r="W11" i="1"/>
  <c r="X11" i="1" s="1"/>
  <c r="Y11" i="1"/>
  <c r="S12" i="1"/>
  <c r="T12" i="1"/>
  <c r="U12" i="1" s="1"/>
  <c r="V12" i="1"/>
  <c r="W12" i="1"/>
  <c r="X12" i="1" s="1"/>
  <c r="Y12" i="1"/>
  <c r="S13" i="1"/>
  <c r="T13" i="1"/>
  <c r="U13" i="1" s="1"/>
  <c r="V13" i="1"/>
  <c r="W13" i="1"/>
  <c r="X13" i="1" s="1"/>
  <c r="Y13" i="1"/>
  <c r="S14" i="1"/>
  <c r="T14" i="1"/>
  <c r="U14" i="1" s="1"/>
  <c r="V14" i="1"/>
  <c r="W14" i="1"/>
  <c r="X14" i="1" s="1"/>
  <c r="Y14" i="1"/>
  <c r="S15" i="1"/>
  <c r="T15" i="1"/>
  <c r="U15" i="1" s="1"/>
  <c r="V15" i="1"/>
  <c r="W15" i="1"/>
  <c r="X15" i="1" s="1"/>
  <c r="Y15" i="1"/>
  <c r="S16" i="1"/>
  <c r="T16" i="1"/>
  <c r="U16" i="1" s="1"/>
  <c r="V16" i="1"/>
  <c r="W16" i="1"/>
  <c r="X16" i="1" s="1"/>
  <c r="Y16" i="1"/>
  <c r="S17" i="1"/>
  <c r="T17" i="1"/>
  <c r="U17" i="1" s="1"/>
  <c r="V17" i="1"/>
  <c r="W17" i="1"/>
  <c r="X17" i="1" s="1"/>
  <c r="Y17" i="1"/>
  <c r="S18" i="1"/>
  <c r="T18" i="1"/>
  <c r="U18" i="1" s="1"/>
  <c r="V18" i="1"/>
  <c r="W18" i="1"/>
  <c r="X18" i="1" s="1"/>
  <c r="Y18" i="1"/>
  <c r="S19" i="1"/>
  <c r="T19" i="1"/>
  <c r="U19" i="1" s="1"/>
  <c r="V19" i="1"/>
  <c r="W19" i="1"/>
  <c r="X19" i="1" s="1"/>
  <c r="Y19" i="1"/>
  <c r="S20" i="1"/>
  <c r="T20" i="1"/>
  <c r="U20" i="1" s="1"/>
  <c r="V20" i="1"/>
  <c r="W20" i="1"/>
  <c r="X20" i="1" s="1"/>
  <c r="Y20" i="1"/>
  <c r="S21" i="1"/>
  <c r="T21" i="1"/>
  <c r="U21" i="1" s="1"/>
  <c r="V21" i="1"/>
  <c r="W21" i="1"/>
  <c r="X21" i="1" s="1"/>
  <c r="Y21" i="1"/>
  <c r="S22" i="1"/>
  <c r="T22" i="1"/>
  <c r="U22" i="1" s="1"/>
  <c r="V22" i="1"/>
  <c r="W22" i="1"/>
  <c r="X22" i="1" s="1"/>
  <c r="Y22" i="1"/>
  <c r="S23" i="1"/>
  <c r="T23" i="1"/>
  <c r="U23" i="1" s="1"/>
  <c r="V23" i="1"/>
  <c r="W23" i="1"/>
  <c r="X23" i="1" s="1"/>
  <c r="Y23" i="1"/>
  <c r="S24" i="1"/>
  <c r="T24" i="1"/>
  <c r="U24" i="1" s="1"/>
  <c r="V24" i="1"/>
  <c r="W24" i="1"/>
  <c r="X24" i="1" s="1"/>
  <c r="Y24" i="1"/>
  <c r="S25" i="1"/>
  <c r="T25" i="1"/>
  <c r="U25" i="1" s="1"/>
  <c r="V25" i="1"/>
  <c r="W25" i="1"/>
  <c r="X25" i="1" s="1"/>
  <c r="Y25" i="1"/>
  <c r="S26" i="1"/>
  <c r="T26" i="1"/>
  <c r="U26" i="1" s="1"/>
  <c r="V26" i="1"/>
  <c r="W26" i="1"/>
  <c r="X26" i="1" s="1"/>
  <c r="Y26" i="1"/>
  <c r="S27" i="1"/>
  <c r="T27" i="1"/>
  <c r="U27" i="1" s="1"/>
  <c r="V27" i="1"/>
  <c r="W27" i="1"/>
  <c r="X27" i="1" s="1"/>
  <c r="Y27" i="1"/>
  <c r="S28" i="1"/>
  <c r="T28" i="1"/>
  <c r="U28" i="1" s="1"/>
  <c r="V28" i="1"/>
  <c r="W28" i="1"/>
  <c r="X28" i="1" s="1"/>
  <c r="Y28" i="1"/>
  <c r="S29" i="1"/>
  <c r="T29" i="1"/>
  <c r="U29" i="1" s="1"/>
  <c r="V29" i="1"/>
  <c r="W29" i="1"/>
  <c r="X29" i="1" s="1"/>
  <c r="Y29" i="1"/>
  <c r="S30" i="1"/>
  <c r="T30" i="1"/>
  <c r="U30" i="1" s="1"/>
  <c r="V30" i="1"/>
  <c r="W30" i="1"/>
  <c r="X30" i="1" s="1"/>
  <c r="Y30" i="1"/>
  <c r="S31" i="1"/>
  <c r="T31" i="1"/>
  <c r="U31" i="1" s="1"/>
  <c r="V31" i="1"/>
  <c r="W31" i="1"/>
  <c r="X31" i="1" s="1"/>
  <c r="Y31" i="1"/>
  <c r="S32" i="1"/>
  <c r="T32" i="1"/>
  <c r="U32" i="1" s="1"/>
  <c r="V32" i="1"/>
  <c r="W32" i="1"/>
  <c r="X32" i="1" s="1"/>
  <c r="Y32" i="1"/>
  <c r="S33" i="1"/>
  <c r="T33" i="1"/>
  <c r="U33" i="1" s="1"/>
  <c r="V33" i="1"/>
  <c r="W33" i="1"/>
  <c r="X33" i="1" s="1"/>
  <c r="Y33" i="1"/>
  <c r="S34" i="1"/>
  <c r="T34" i="1"/>
  <c r="U34" i="1" s="1"/>
  <c r="V34" i="1"/>
  <c r="W34" i="1"/>
  <c r="X34" i="1" s="1"/>
  <c r="Y34" i="1"/>
  <c r="S35" i="1"/>
  <c r="T35" i="1"/>
  <c r="U35" i="1" s="1"/>
  <c r="V35" i="1"/>
  <c r="W35" i="1"/>
  <c r="X35" i="1" s="1"/>
  <c r="Y35" i="1"/>
  <c r="S36" i="1"/>
  <c r="T36" i="1"/>
  <c r="U36" i="1" s="1"/>
  <c r="V36" i="1"/>
  <c r="W36" i="1"/>
  <c r="X36" i="1" s="1"/>
  <c r="Y36" i="1"/>
  <c r="S37" i="1"/>
  <c r="T37" i="1"/>
  <c r="U37" i="1" s="1"/>
  <c r="V37" i="1"/>
  <c r="W37" i="1"/>
  <c r="X37" i="1" s="1"/>
  <c r="Y37" i="1"/>
  <c r="S38" i="1"/>
  <c r="T38" i="1"/>
  <c r="U38" i="1" s="1"/>
  <c r="V38" i="1"/>
  <c r="W38" i="1"/>
  <c r="X38" i="1" s="1"/>
  <c r="Y38" i="1"/>
  <c r="S39" i="1"/>
  <c r="T39" i="1"/>
  <c r="U39" i="1" s="1"/>
  <c r="V39" i="1"/>
  <c r="W39" i="1"/>
  <c r="X39" i="1" s="1"/>
  <c r="Y39" i="1"/>
  <c r="S40" i="1"/>
  <c r="T40" i="1"/>
  <c r="U40" i="1" s="1"/>
  <c r="V40" i="1"/>
  <c r="W40" i="1"/>
  <c r="X40" i="1" s="1"/>
  <c r="Y40" i="1"/>
  <c r="S41" i="1"/>
  <c r="T41" i="1"/>
  <c r="U41" i="1"/>
  <c r="V41" i="1"/>
  <c r="W41" i="1"/>
  <c r="X41" i="1" s="1"/>
  <c r="Y41" i="1"/>
  <c r="S42" i="1"/>
  <c r="T42" i="1"/>
  <c r="U42" i="1" s="1"/>
  <c r="V42" i="1"/>
  <c r="W42" i="1"/>
  <c r="X42" i="1" s="1"/>
  <c r="Y42" i="1"/>
  <c r="S43" i="1"/>
  <c r="T43" i="1"/>
  <c r="U43" i="1" s="1"/>
  <c r="V43" i="1"/>
  <c r="W43" i="1"/>
  <c r="X43" i="1" s="1"/>
  <c r="Y43" i="1"/>
  <c r="S44" i="1"/>
  <c r="T44" i="1"/>
  <c r="U44" i="1" s="1"/>
  <c r="V44" i="1"/>
  <c r="W44" i="1"/>
  <c r="X44" i="1" s="1"/>
  <c r="Y44" i="1"/>
  <c r="S45" i="1"/>
  <c r="T45" i="1"/>
  <c r="U45" i="1" s="1"/>
  <c r="V45" i="1"/>
  <c r="W45" i="1"/>
  <c r="X45" i="1" s="1"/>
  <c r="Y45" i="1"/>
  <c r="S46" i="1"/>
  <c r="T46" i="1"/>
  <c r="U46" i="1" s="1"/>
  <c r="V46" i="1"/>
  <c r="W46" i="1"/>
  <c r="X46" i="1" s="1"/>
  <c r="Y46" i="1"/>
  <c r="S47" i="1"/>
  <c r="T47" i="1"/>
  <c r="U47" i="1" s="1"/>
  <c r="V47" i="1"/>
  <c r="W47" i="1"/>
  <c r="X47" i="1" s="1"/>
  <c r="Y47" i="1"/>
  <c r="S48" i="1"/>
  <c r="T48" i="1"/>
  <c r="U48" i="1" s="1"/>
  <c r="V48" i="1"/>
  <c r="W48" i="1"/>
  <c r="X48" i="1" s="1"/>
  <c r="Y48" i="1"/>
  <c r="S49" i="1"/>
  <c r="T49" i="1"/>
  <c r="U49" i="1" s="1"/>
  <c r="V49" i="1"/>
  <c r="W49" i="1"/>
  <c r="X49" i="1" s="1"/>
  <c r="Y49" i="1"/>
  <c r="S50" i="1"/>
  <c r="T50" i="1"/>
  <c r="U50" i="1" s="1"/>
  <c r="V50" i="1"/>
  <c r="W50" i="1"/>
  <c r="X50" i="1" s="1"/>
  <c r="Y50" i="1"/>
  <c r="S51" i="1"/>
  <c r="T51" i="1"/>
  <c r="U51" i="1" s="1"/>
  <c r="V51" i="1"/>
  <c r="W51" i="1"/>
  <c r="X51" i="1" s="1"/>
  <c r="Y51" i="1"/>
  <c r="S52" i="1"/>
  <c r="T52" i="1"/>
  <c r="U52" i="1" s="1"/>
  <c r="V52" i="1"/>
  <c r="W52" i="1"/>
  <c r="X52" i="1" s="1"/>
  <c r="Y52" i="1"/>
  <c r="S53" i="1"/>
  <c r="T53" i="1"/>
  <c r="U53" i="1" s="1"/>
  <c r="V53" i="1"/>
  <c r="W53" i="1"/>
  <c r="X53" i="1" s="1"/>
  <c r="Y53" i="1"/>
  <c r="S54" i="1"/>
  <c r="T54" i="1"/>
  <c r="U54" i="1" s="1"/>
  <c r="V54" i="1"/>
  <c r="W54" i="1"/>
  <c r="X54" i="1" s="1"/>
  <c r="Y54" i="1"/>
  <c r="S55" i="1"/>
  <c r="T55" i="1"/>
  <c r="U55" i="1" s="1"/>
  <c r="V55" i="1"/>
  <c r="W55" i="1"/>
  <c r="X55" i="1" s="1"/>
  <c r="Y55" i="1"/>
  <c r="S56" i="1"/>
  <c r="T56" i="1"/>
  <c r="U56" i="1" s="1"/>
  <c r="V56" i="1"/>
  <c r="W56" i="1"/>
  <c r="X56" i="1" s="1"/>
  <c r="Y56" i="1"/>
  <c r="S57" i="1"/>
  <c r="T57" i="1"/>
  <c r="U57" i="1" s="1"/>
  <c r="V57" i="1"/>
  <c r="W57" i="1"/>
  <c r="X57" i="1" s="1"/>
  <c r="Y57" i="1"/>
  <c r="S58" i="1"/>
  <c r="T58" i="1"/>
  <c r="U58" i="1" s="1"/>
  <c r="V58" i="1"/>
  <c r="W58" i="1"/>
  <c r="X58" i="1" s="1"/>
  <c r="Y58" i="1"/>
  <c r="S59" i="1"/>
  <c r="T59" i="1"/>
  <c r="U59" i="1" s="1"/>
  <c r="V59" i="1"/>
  <c r="W59" i="1"/>
  <c r="X59" i="1" s="1"/>
  <c r="Y59" i="1"/>
  <c r="S60" i="1"/>
  <c r="T60" i="1"/>
  <c r="U60" i="1" s="1"/>
  <c r="V60" i="1"/>
  <c r="W60" i="1"/>
  <c r="X60" i="1" s="1"/>
  <c r="Y60" i="1"/>
  <c r="S61" i="1"/>
  <c r="T61" i="1"/>
  <c r="U61" i="1" s="1"/>
  <c r="V61" i="1"/>
  <c r="W61" i="1"/>
  <c r="X61" i="1" s="1"/>
  <c r="Y61" i="1"/>
  <c r="S62" i="1"/>
  <c r="T62" i="1"/>
  <c r="U62" i="1" s="1"/>
  <c r="V62" i="1"/>
  <c r="W62" i="1"/>
  <c r="X62" i="1" s="1"/>
  <c r="Y62" i="1"/>
  <c r="S63" i="1"/>
  <c r="T63" i="1"/>
  <c r="U63" i="1" s="1"/>
  <c r="V63" i="1"/>
  <c r="W63" i="1"/>
  <c r="X63" i="1" s="1"/>
  <c r="Y63" i="1"/>
  <c r="S64" i="1"/>
  <c r="T64" i="1"/>
  <c r="U64" i="1" s="1"/>
  <c r="V64" i="1"/>
  <c r="W64" i="1"/>
  <c r="X64" i="1" s="1"/>
  <c r="Y64" i="1"/>
  <c r="S65" i="1"/>
  <c r="T65" i="1"/>
  <c r="U65" i="1" s="1"/>
  <c r="V65" i="1"/>
  <c r="W65" i="1"/>
  <c r="X65" i="1" s="1"/>
  <c r="Y65" i="1"/>
  <c r="S66" i="1"/>
  <c r="T66" i="1"/>
  <c r="U66" i="1" s="1"/>
  <c r="V66" i="1"/>
  <c r="W66" i="1"/>
  <c r="X66" i="1" s="1"/>
  <c r="Y66" i="1"/>
  <c r="S67" i="1"/>
  <c r="T67" i="1"/>
  <c r="U67" i="1" s="1"/>
  <c r="V67" i="1"/>
  <c r="W67" i="1"/>
  <c r="X67" i="1" s="1"/>
  <c r="Y67" i="1"/>
  <c r="S68" i="1"/>
  <c r="T68" i="1"/>
  <c r="U68" i="1" s="1"/>
  <c r="V68" i="1"/>
  <c r="W68" i="1"/>
  <c r="X68" i="1" s="1"/>
  <c r="Y68" i="1"/>
  <c r="S69" i="1"/>
  <c r="T69" i="1"/>
  <c r="U69" i="1" s="1"/>
  <c r="V69" i="1"/>
  <c r="W69" i="1"/>
  <c r="X69" i="1" s="1"/>
  <c r="Y69" i="1"/>
  <c r="S70" i="1"/>
  <c r="T70" i="1"/>
  <c r="U70" i="1" s="1"/>
  <c r="V70" i="1"/>
  <c r="W70" i="1"/>
  <c r="X70" i="1" s="1"/>
  <c r="Y70" i="1"/>
  <c r="S71" i="1"/>
  <c r="T71" i="1"/>
  <c r="U71" i="1" s="1"/>
  <c r="V71" i="1"/>
  <c r="W71" i="1"/>
  <c r="X71" i="1" s="1"/>
  <c r="Y71" i="1"/>
  <c r="S72" i="1"/>
  <c r="T72" i="1"/>
  <c r="U72" i="1" s="1"/>
  <c r="V72" i="1"/>
  <c r="W72" i="1"/>
  <c r="X72" i="1" s="1"/>
  <c r="Y72" i="1"/>
  <c r="S73" i="1"/>
  <c r="T73" i="1"/>
  <c r="U73" i="1" s="1"/>
  <c r="V73" i="1"/>
  <c r="W73" i="1"/>
  <c r="X73" i="1" s="1"/>
  <c r="Y73" i="1"/>
  <c r="S74" i="1"/>
  <c r="T74" i="1"/>
  <c r="U74" i="1" s="1"/>
  <c r="V74" i="1"/>
  <c r="W74" i="1"/>
  <c r="X74" i="1" s="1"/>
  <c r="Y74" i="1"/>
  <c r="S75" i="1"/>
  <c r="T75" i="1"/>
  <c r="U75" i="1" s="1"/>
  <c r="V75" i="1"/>
  <c r="W75" i="1"/>
  <c r="X75" i="1" s="1"/>
  <c r="Y75" i="1"/>
  <c r="S76" i="1"/>
  <c r="T76" i="1"/>
  <c r="U76" i="1" s="1"/>
  <c r="V76" i="1"/>
  <c r="W76" i="1"/>
  <c r="X76" i="1" s="1"/>
  <c r="Y76" i="1"/>
  <c r="S77" i="1"/>
  <c r="T77" i="1"/>
  <c r="U77" i="1" s="1"/>
  <c r="V77" i="1"/>
  <c r="W77" i="1"/>
  <c r="X77" i="1" s="1"/>
  <c r="Y77" i="1"/>
  <c r="S78" i="1"/>
  <c r="T78" i="1"/>
  <c r="U78" i="1" s="1"/>
  <c r="V78" i="1"/>
  <c r="W78" i="1"/>
  <c r="X78" i="1" s="1"/>
  <c r="Y78" i="1"/>
  <c r="S79" i="1"/>
  <c r="T79" i="1"/>
  <c r="U79" i="1" s="1"/>
  <c r="V79" i="1"/>
  <c r="W79" i="1"/>
  <c r="X79" i="1" s="1"/>
  <c r="Y79" i="1"/>
  <c r="S80" i="1"/>
  <c r="T80" i="1"/>
  <c r="U80" i="1" s="1"/>
  <c r="V80" i="1"/>
  <c r="W80" i="1"/>
  <c r="X80" i="1" s="1"/>
  <c r="Y80" i="1"/>
  <c r="S81" i="1"/>
  <c r="T81" i="1"/>
  <c r="U81" i="1" s="1"/>
  <c r="V81" i="1"/>
  <c r="W81" i="1"/>
  <c r="X81" i="1" s="1"/>
  <c r="Y81" i="1"/>
  <c r="S82" i="1"/>
  <c r="T82" i="1"/>
  <c r="U82" i="1" s="1"/>
  <c r="V82" i="1"/>
  <c r="W82" i="1"/>
  <c r="X82" i="1" s="1"/>
  <c r="Y82" i="1"/>
  <c r="S83" i="1"/>
  <c r="T83" i="1"/>
  <c r="U83" i="1" s="1"/>
  <c r="V83" i="1"/>
  <c r="W83" i="1"/>
  <c r="X83" i="1" s="1"/>
  <c r="Y83" i="1"/>
  <c r="S84" i="1"/>
  <c r="T84" i="1"/>
  <c r="U84" i="1" s="1"/>
  <c r="V84" i="1"/>
  <c r="W84" i="1"/>
  <c r="X84" i="1" s="1"/>
  <c r="Y84" i="1"/>
  <c r="S85" i="1"/>
  <c r="T85" i="1"/>
  <c r="U85" i="1" s="1"/>
  <c r="V85" i="1"/>
  <c r="W85" i="1"/>
  <c r="X85" i="1" s="1"/>
  <c r="Y85" i="1"/>
  <c r="S86" i="1"/>
  <c r="T86" i="1"/>
  <c r="U86" i="1" s="1"/>
  <c r="V86" i="1"/>
  <c r="W86" i="1"/>
  <c r="X86" i="1" s="1"/>
  <c r="Y86" i="1"/>
  <c r="S87" i="1"/>
  <c r="T87" i="1"/>
  <c r="U87" i="1" s="1"/>
  <c r="V87" i="1"/>
  <c r="W87" i="1"/>
  <c r="X87" i="1" s="1"/>
  <c r="Y87" i="1"/>
  <c r="S88" i="1"/>
  <c r="T88" i="1"/>
  <c r="U88" i="1" s="1"/>
  <c r="V88" i="1"/>
  <c r="W88" i="1"/>
  <c r="X88" i="1" s="1"/>
  <c r="Y88" i="1"/>
  <c r="S89" i="1"/>
  <c r="T89" i="1"/>
  <c r="U89" i="1" s="1"/>
  <c r="V89" i="1"/>
  <c r="W89" i="1"/>
  <c r="X89" i="1" s="1"/>
  <c r="Y89" i="1"/>
  <c r="S90" i="1"/>
  <c r="T90" i="1"/>
  <c r="U90" i="1" s="1"/>
  <c r="V90" i="1"/>
  <c r="W90" i="1"/>
  <c r="X90" i="1" s="1"/>
  <c r="Y90" i="1"/>
  <c r="S91" i="1"/>
  <c r="T91" i="1"/>
  <c r="U91" i="1" s="1"/>
  <c r="V91" i="1"/>
  <c r="W91" i="1"/>
  <c r="X91" i="1" s="1"/>
  <c r="Y91" i="1"/>
  <c r="S92" i="1"/>
  <c r="T92" i="1"/>
  <c r="U92" i="1" s="1"/>
  <c r="V92" i="1"/>
  <c r="W92" i="1"/>
  <c r="X92" i="1" s="1"/>
  <c r="Y92" i="1"/>
  <c r="S93" i="1"/>
  <c r="T93" i="1"/>
  <c r="U93" i="1" s="1"/>
  <c r="V93" i="1"/>
  <c r="W93" i="1"/>
  <c r="X93" i="1" s="1"/>
  <c r="Y93" i="1"/>
  <c r="S94" i="1"/>
  <c r="T94" i="1"/>
  <c r="U94" i="1" s="1"/>
  <c r="V94" i="1"/>
  <c r="W94" i="1"/>
  <c r="X94" i="1" s="1"/>
  <c r="Y94" i="1"/>
  <c r="S95" i="1"/>
  <c r="T95" i="1"/>
  <c r="U95" i="1" s="1"/>
  <c r="V95" i="1"/>
  <c r="W95" i="1"/>
  <c r="X95" i="1" s="1"/>
  <c r="Y95" i="1"/>
  <c r="S96" i="1"/>
  <c r="T96" i="1"/>
  <c r="U96" i="1" s="1"/>
  <c r="V96" i="1"/>
  <c r="W96" i="1"/>
  <c r="X96" i="1" s="1"/>
  <c r="Y96" i="1"/>
  <c r="S97" i="1"/>
  <c r="T97" i="1"/>
  <c r="U97" i="1" s="1"/>
  <c r="V97" i="1"/>
  <c r="W97" i="1"/>
  <c r="X97" i="1" s="1"/>
  <c r="Y97" i="1"/>
  <c r="S98" i="1"/>
  <c r="T98" i="1"/>
  <c r="U98" i="1" s="1"/>
  <c r="V98" i="1"/>
  <c r="W98" i="1"/>
  <c r="X98" i="1" s="1"/>
  <c r="Y98" i="1"/>
  <c r="S99" i="1"/>
  <c r="T99" i="1"/>
  <c r="U99" i="1" s="1"/>
  <c r="V99" i="1"/>
  <c r="W99" i="1"/>
  <c r="X99" i="1" s="1"/>
  <c r="Y99" i="1"/>
  <c r="S100" i="1"/>
  <c r="T100" i="1"/>
  <c r="U100" i="1" s="1"/>
  <c r="V100" i="1"/>
  <c r="W100" i="1"/>
  <c r="X100" i="1" s="1"/>
  <c r="Y100" i="1"/>
  <c r="S101" i="1"/>
  <c r="T101" i="1"/>
  <c r="U101" i="1" s="1"/>
  <c r="V101" i="1"/>
  <c r="W101" i="1"/>
  <c r="X101" i="1" s="1"/>
  <c r="Y101" i="1"/>
  <c r="S102" i="1"/>
  <c r="T102" i="1"/>
  <c r="U102" i="1" s="1"/>
  <c r="V102" i="1"/>
  <c r="W102" i="1"/>
  <c r="X102" i="1" s="1"/>
  <c r="Y102" i="1"/>
  <c r="S103" i="1"/>
  <c r="T103" i="1"/>
  <c r="U103" i="1" s="1"/>
  <c r="V103" i="1"/>
  <c r="W103" i="1"/>
  <c r="X103" i="1" s="1"/>
  <c r="Y103" i="1"/>
  <c r="S104" i="1"/>
  <c r="T104" i="1"/>
  <c r="U104" i="1" s="1"/>
  <c r="V104" i="1"/>
  <c r="W104" i="1"/>
  <c r="X104" i="1" s="1"/>
  <c r="Y104" i="1"/>
  <c r="S105" i="1"/>
  <c r="T105" i="1"/>
  <c r="U105" i="1" s="1"/>
  <c r="V105" i="1"/>
  <c r="W105" i="1"/>
  <c r="X105" i="1" s="1"/>
  <c r="Y105" i="1"/>
  <c r="S106" i="1"/>
  <c r="T106" i="1"/>
  <c r="U106" i="1" s="1"/>
  <c r="V106" i="1"/>
  <c r="W106" i="1"/>
  <c r="X106" i="1" s="1"/>
  <c r="Y106" i="1"/>
  <c r="S107" i="1"/>
  <c r="T107" i="1"/>
  <c r="U107" i="1" s="1"/>
  <c r="V107" i="1"/>
  <c r="W107" i="1"/>
  <c r="X107" i="1" s="1"/>
  <c r="Y107" i="1"/>
  <c r="S108" i="1"/>
  <c r="T108" i="1"/>
  <c r="U108" i="1" s="1"/>
  <c r="V108" i="1"/>
  <c r="W108" i="1"/>
  <c r="X108" i="1" s="1"/>
  <c r="Y108" i="1"/>
  <c r="S109" i="1"/>
  <c r="T109" i="1"/>
  <c r="U109" i="1" s="1"/>
  <c r="V109" i="1"/>
  <c r="W109" i="1"/>
  <c r="X109" i="1" s="1"/>
  <c r="Y109" i="1"/>
  <c r="S110" i="1"/>
  <c r="T110" i="1"/>
  <c r="U110" i="1" s="1"/>
  <c r="V110" i="1"/>
  <c r="W110" i="1"/>
  <c r="X110" i="1" s="1"/>
  <c r="Y110" i="1"/>
  <c r="S111" i="1"/>
  <c r="T111" i="1"/>
  <c r="U111" i="1" s="1"/>
  <c r="V111" i="1"/>
  <c r="W111" i="1"/>
  <c r="X111" i="1" s="1"/>
  <c r="Y111" i="1"/>
  <c r="S112" i="1"/>
  <c r="T112" i="1"/>
  <c r="U112" i="1" s="1"/>
  <c r="V112" i="1"/>
  <c r="W112" i="1"/>
  <c r="X112" i="1" s="1"/>
  <c r="Y112" i="1"/>
  <c r="S113" i="1"/>
  <c r="T113" i="1"/>
  <c r="U113" i="1" s="1"/>
  <c r="V113" i="1"/>
  <c r="W113" i="1"/>
  <c r="X113" i="1" s="1"/>
  <c r="Y113" i="1"/>
  <c r="S114" i="1"/>
  <c r="T114" i="1"/>
  <c r="U114" i="1" s="1"/>
  <c r="V114" i="1"/>
  <c r="W114" i="1"/>
  <c r="X114" i="1" s="1"/>
  <c r="Y114" i="1"/>
  <c r="S115" i="1"/>
  <c r="T115" i="1"/>
  <c r="U115" i="1" s="1"/>
  <c r="V115" i="1"/>
  <c r="W115" i="1"/>
  <c r="X115" i="1" s="1"/>
  <c r="Y115" i="1"/>
  <c r="S116" i="1"/>
  <c r="T116" i="1"/>
  <c r="U116" i="1" s="1"/>
  <c r="V116" i="1"/>
  <c r="W116" i="1"/>
  <c r="X116" i="1" s="1"/>
  <c r="Y116" i="1"/>
  <c r="S117" i="1"/>
  <c r="T117" i="1"/>
  <c r="U117" i="1" s="1"/>
  <c r="V117" i="1"/>
  <c r="W117" i="1"/>
  <c r="X117" i="1" s="1"/>
  <c r="Y117" i="1"/>
  <c r="S118" i="1"/>
  <c r="T118" i="1"/>
  <c r="U118" i="1" s="1"/>
  <c r="V118" i="1"/>
  <c r="W118" i="1"/>
  <c r="X118" i="1" s="1"/>
  <c r="Y118" i="1"/>
  <c r="S119" i="1"/>
  <c r="T119" i="1"/>
  <c r="U119" i="1" s="1"/>
  <c r="V119" i="1"/>
  <c r="W119" i="1"/>
  <c r="X119" i="1" s="1"/>
  <c r="Y119" i="1"/>
  <c r="S120" i="1"/>
  <c r="T120" i="1"/>
  <c r="U120" i="1" s="1"/>
  <c r="V120" i="1"/>
  <c r="W120" i="1"/>
  <c r="X120" i="1" s="1"/>
  <c r="Y120" i="1"/>
  <c r="S121" i="1"/>
  <c r="T121" i="1"/>
  <c r="U121" i="1" s="1"/>
  <c r="V121" i="1"/>
  <c r="W121" i="1"/>
  <c r="X121" i="1" s="1"/>
  <c r="Y121" i="1"/>
  <c r="S122" i="1"/>
  <c r="T122" i="1"/>
  <c r="U122" i="1" s="1"/>
  <c r="V122" i="1"/>
  <c r="W122" i="1"/>
  <c r="X122" i="1" s="1"/>
  <c r="Y122" i="1"/>
  <c r="S123" i="1"/>
  <c r="T123" i="1"/>
  <c r="U123" i="1" s="1"/>
  <c r="V123" i="1"/>
  <c r="W123" i="1"/>
  <c r="X123" i="1" s="1"/>
  <c r="Y123" i="1"/>
  <c r="S124" i="1"/>
  <c r="T124" i="1"/>
  <c r="U124" i="1" s="1"/>
  <c r="V124" i="1"/>
  <c r="W124" i="1"/>
  <c r="X124" i="1" s="1"/>
  <c r="Y124" i="1"/>
  <c r="S125" i="1"/>
  <c r="T125" i="1"/>
  <c r="U125" i="1" s="1"/>
  <c r="V125" i="1"/>
  <c r="W125" i="1"/>
  <c r="X125" i="1" s="1"/>
  <c r="Y125" i="1"/>
  <c r="S126" i="1"/>
  <c r="T126" i="1"/>
  <c r="U126" i="1" s="1"/>
  <c r="V126" i="1"/>
  <c r="W126" i="1"/>
  <c r="X126" i="1" s="1"/>
  <c r="Y126" i="1"/>
  <c r="S127" i="1"/>
  <c r="T127" i="1"/>
  <c r="U127" i="1" s="1"/>
  <c r="V127" i="1"/>
  <c r="W127" i="1"/>
  <c r="X127" i="1" s="1"/>
  <c r="Y127" i="1"/>
  <c r="S128" i="1"/>
  <c r="T128" i="1"/>
  <c r="U128" i="1" s="1"/>
  <c r="V128" i="1"/>
  <c r="W128" i="1"/>
  <c r="X128" i="1" s="1"/>
  <c r="Y128" i="1"/>
  <c r="S129" i="1"/>
  <c r="T129" i="1"/>
  <c r="U129" i="1" s="1"/>
  <c r="V129" i="1"/>
  <c r="W129" i="1"/>
  <c r="X129" i="1" s="1"/>
  <c r="Y129" i="1"/>
  <c r="S130" i="1"/>
  <c r="T130" i="1"/>
  <c r="U130" i="1" s="1"/>
  <c r="V130" i="1"/>
  <c r="W130" i="1"/>
  <c r="X130" i="1" s="1"/>
  <c r="Y130" i="1"/>
  <c r="S131" i="1"/>
  <c r="T131" i="1"/>
  <c r="U131" i="1" s="1"/>
  <c r="V131" i="1"/>
  <c r="W131" i="1"/>
  <c r="X131" i="1" s="1"/>
  <c r="Y131" i="1"/>
  <c r="S132" i="1"/>
  <c r="T132" i="1"/>
  <c r="U132" i="1" s="1"/>
  <c r="V132" i="1"/>
  <c r="W132" i="1"/>
  <c r="X132" i="1" s="1"/>
  <c r="Y132" i="1"/>
  <c r="S133" i="1"/>
  <c r="T133" i="1"/>
  <c r="U133" i="1" s="1"/>
  <c r="V133" i="1"/>
  <c r="W133" i="1"/>
  <c r="X133" i="1" s="1"/>
  <c r="Y133" i="1"/>
  <c r="S134" i="1"/>
  <c r="T134" i="1"/>
  <c r="U134" i="1" s="1"/>
  <c r="V134" i="1"/>
  <c r="W134" i="1"/>
  <c r="X134" i="1" s="1"/>
  <c r="Y134" i="1"/>
  <c r="S135" i="1"/>
  <c r="T135" i="1"/>
  <c r="U135" i="1" s="1"/>
  <c r="V135" i="1"/>
  <c r="W135" i="1"/>
  <c r="X135" i="1" s="1"/>
  <c r="Y135" i="1"/>
  <c r="S136" i="1"/>
  <c r="T136" i="1"/>
  <c r="U136" i="1" s="1"/>
  <c r="V136" i="1"/>
  <c r="W136" i="1"/>
  <c r="X136" i="1" s="1"/>
  <c r="Y136" i="1"/>
  <c r="S137" i="1"/>
  <c r="T137" i="1"/>
  <c r="U137" i="1" s="1"/>
  <c r="V137" i="1"/>
  <c r="W137" i="1"/>
  <c r="X137" i="1" s="1"/>
  <c r="Y137" i="1"/>
  <c r="S138" i="1"/>
  <c r="T138" i="1"/>
  <c r="U138" i="1" s="1"/>
  <c r="V138" i="1"/>
  <c r="W138" i="1"/>
  <c r="X138" i="1" s="1"/>
  <c r="Y138" i="1"/>
  <c r="S139" i="1"/>
  <c r="T139" i="1"/>
  <c r="U139" i="1" s="1"/>
  <c r="V139" i="1"/>
  <c r="W139" i="1"/>
  <c r="X139" i="1" s="1"/>
  <c r="Y139" i="1"/>
  <c r="S140" i="1"/>
  <c r="T140" i="1"/>
  <c r="U140" i="1" s="1"/>
  <c r="V140" i="1"/>
  <c r="W140" i="1"/>
  <c r="X140" i="1" s="1"/>
  <c r="Y140" i="1"/>
  <c r="S141" i="1"/>
  <c r="T141" i="1"/>
  <c r="U141" i="1"/>
  <c r="V141" i="1"/>
  <c r="W141" i="1"/>
  <c r="X141" i="1" s="1"/>
  <c r="Y141" i="1"/>
  <c r="S142" i="1"/>
  <c r="T142" i="1"/>
  <c r="U142" i="1" s="1"/>
  <c r="V142" i="1"/>
  <c r="W142" i="1"/>
  <c r="X142" i="1" s="1"/>
  <c r="Y142" i="1"/>
  <c r="S143" i="1"/>
  <c r="T143" i="1"/>
  <c r="U143" i="1" s="1"/>
  <c r="V143" i="1"/>
  <c r="W143" i="1"/>
  <c r="X143" i="1" s="1"/>
  <c r="Y143" i="1"/>
  <c r="S144" i="1"/>
  <c r="T144" i="1"/>
  <c r="U144" i="1" s="1"/>
  <c r="V144" i="1"/>
  <c r="W144" i="1"/>
  <c r="X144" i="1" s="1"/>
  <c r="Y144" i="1"/>
  <c r="S145" i="1"/>
  <c r="T145" i="1"/>
  <c r="U145" i="1" s="1"/>
  <c r="V145" i="1"/>
  <c r="W145" i="1"/>
  <c r="X145" i="1" s="1"/>
  <c r="Y145" i="1"/>
  <c r="S146" i="1"/>
  <c r="T146" i="1"/>
  <c r="U146" i="1" s="1"/>
  <c r="V146" i="1"/>
  <c r="W146" i="1"/>
  <c r="X146" i="1" s="1"/>
  <c r="Y146" i="1"/>
  <c r="S147" i="1"/>
  <c r="T147" i="1"/>
  <c r="U147" i="1" s="1"/>
  <c r="V147" i="1"/>
  <c r="W147" i="1"/>
  <c r="X147" i="1" s="1"/>
  <c r="Y147" i="1"/>
  <c r="S148" i="1"/>
  <c r="T148" i="1"/>
  <c r="U148" i="1" s="1"/>
  <c r="V148" i="1"/>
  <c r="W148" i="1"/>
  <c r="X148" i="1" s="1"/>
  <c r="Y148" i="1"/>
  <c r="S149" i="1"/>
  <c r="T149" i="1"/>
  <c r="U149" i="1" s="1"/>
  <c r="V149" i="1"/>
  <c r="W149" i="1"/>
  <c r="X149" i="1" s="1"/>
  <c r="Y149" i="1"/>
  <c r="S150" i="1"/>
  <c r="T150" i="1"/>
  <c r="U150" i="1" s="1"/>
  <c r="V150" i="1"/>
  <c r="W150" i="1"/>
  <c r="X150" i="1" s="1"/>
  <c r="Y150" i="1"/>
  <c r="S151" i="1"/>
  <c r="T151" i="1"/>
  <c r="U151" i="1" s="1"/>
  <c r="V151" i="1"/>
  <c r="W151" i="1"/>
  <c r="X151" i="1" s="1"/>
  <c r="Y151" i="1"/>
  <c r="S152" i="1"/>
  <c r="T152" i="1"/>
  <c r="U152" i="1" s="1"/>
  <c r="V152" i="1"/>
  <c r="W152" i="1"/>
  <c r="X152" i="1" s="1"/>
  <c r="Y152" i="1"/>
  <c r="S153" i="1"/>
  <c r="T153" i="1"/>
  <c r="U153" i="1" s="1"/>
  <c r="V153" i="1"/>
  <c r="W153" i="1"/>
  <c r="X153" i="1" s="1"/>
  <c r="Y153" i="1"/>
  <c r="S154" i="1"/>
  <c r="T154" i="1"/>
  <c r="U154" i="1" s="1"/>
  <c r="V154" i="1"/>
  <c r="W154" i="1"/>
  <c r="X154" i="1" s="1"/>
  <c r="Y154" i="1"/>
  <c r="S155" i="1"/>
  <c r="T155" i="1"/>
  <c r="U155" i="1" s="1"/>
  <c r="V155" i="1"/>
  <c r="W155" i="1"/>
  <c r="X155" i="1" s="1"/>
  <c r="Y155" i="1"/>
  <c r="S156" i="1"/>
  <c r="T156" i="1"/>
  <c r="U156" i="1" s="1"/>
  <c r="V156" i="1"/>
  <c r="W156" i="1"/>
  <c r="X156" i="1" s="1"/>
  <c r="Y156" i="1"/>
  <c r="Y7" i="1"/>
  <c r="V7" i="1"/>
  <c r="Y156" i="4"/>
  <c r="W156" i="4"/>
  <c r="X156" i="4" s="1"/>
  <c r="V156" i="4"/>
  <c r="T156" i="4"/>
  <c r="U156" i="4" s="1"/>
  <c r="S156" i="4"/>
  <c r="Y155" i="4"/>
  <c r="W155" i="4"/>
  <c r="X155" i="4" s="1"/>
  <c r="V155" i="4"/>
  <c r="T155" i="4"/>
  <c r="U155" i="4" s="1"/>
  <c r="S155" i="4"/>
  <c r="Y154" i="4"/>
  <c r="W154" i="4"/>
  <c r="X154" i="4" s="1"/>
  <c r="V154" i="4"/>
  <c r="T154" i="4"/>
  <c r="U154" i="4" s="1"/>
  <c r="S154" i="4"/>
  <c r="Y153" i="4"/>
  <c r="W153" i="4"/>
  <c r="X153" i="4" s="1"/>
  <c r="V153" i="4"/>
  <c r="T153" i="4"/>
  <c r="U153" i="4" s="1"/>
  <c r="S153" i="4"/>
  <c r="Y152" i="4"/>
  <c r="W152" i="4"/>
  <c r="X152" i="4" s="1"/>
  <c r="V152" i="4"/>
  <c r="T152" i="4"/>
  <c r="U152" i="4" s="1"/>
  <c r="S152" i="4"/>
  <c r="Y151" i="4"/>
  <c r="W151" i="4"/>
  <c r="X151" i="4" s="1"/>
  <c r="V151" i="4"/>
  <c r="T151" i="4"/>
  <c r="U151" i="4" s="1"/>
  <c r="S151" i="4"/>
  <c r="Y150" i="4"/>
  <c r="W150" i="4"/>
  <c r="X150" i="4" s="1"/>
  <c r="V150" i="4"/>
  <c r="T150" i="4"/>
  <c r="U150" i="4" s="1"/>
  <c r="S150" i="4"/>
  <c r="Y149" i="4"/>
  <c r="W149" i="4"/>
  <c r="X149" i="4" s="1"/>
  <c r="V149" i="4"/>
  <c r="T149" i="4"/>
  <c r="U149" i="4" s="1"/>
  <c r="S149" i="4"/>
  <c r="Y148" i="4"/>
  <c r="W148" i="4"/>
  <c r="X148" i="4" s="1"/>
  <c r="V148" i="4"/>
  <c r="T148" i="4"/>
  <c r="U148" i="4" s="1"/>
  <c r="S148" i="4"/>
  <c r="Y147" i="4"/>
  <c r="W147" i="4"/>
  <c r="X147" i="4" s="1"/>
  <c r="V147" i="4"/>
  <c r="T147" i="4"/>
  <c r="U147" i="4" s="1"/>
  <c r="S147" i="4"/>
  <c r="Y146" i="4"/>
  <c r="W146" i="4"/>
  <c r="X146" i="4" s="1"/>
  <c r="V146" i="4"/>
  <c r="T146" i="4"/>
  <c r="U146" i="4" s="1"/>
  <c r="S146" i="4"/>
  <c r="Y145" i="4"/>
  <c r="W145" i="4"/>
  <c r="X145" i="4" s="1"/>
  <c r="V145" i="4"/>
  <c r="T145" i="4"/>
  <c r="U145" i="4" s="1"/>
  <c r="S145" i="4"/>
  <c r="Y144" i="4"/>
  <c r="W144" i="4"/>
  <c r="X144" i="4" s="1"/>
  <c r="V144" i="4"/>
  <c r="T144" i="4"/>
  <c r="U144" i="4" s="1"/>
  <c r="S144" i="4"/>
  <c r="Y143" i="4"/>
  <c r="W143" i="4"/>
  <c r="X143" i="4" s="1"/>
  <c r="V143" i="4"/>
  <c r="T143" i="4"/>
  <c r="U143" i="4" s="1"/>
  <c r="S143" i="4"/>
  <c r="Y142" i="4"/>
  <c r="W142" i="4"/>
  <c r="X142" i="4" s="1"/>
  <c r="V142" i="4"/>
  <c r="T142" i="4"/>
  <c r="U142" i="4" s="1"/>
  <c r="S142" i="4"/>
  <c r="Y141" i="4"/>
  <c r="W141" i="4"/>
  <c r="X141" i="4" s="1"/>
  <c r="V141" i="4"/>
  <c r="T141" i="4"/>
  <c r="U141" i="4" s="1"/>
  <c r="S141" i="4"/>
  <c r="Y140" i="4"/>
  <c r="W140" i="4"/>
  <c r="X140" i="4" s="1"/>
  <c r="V140" i="4"/>
  <c r="T140" i="4"/>
  <c r="U140" i="4" s="1"/>
  <c r="S140" i="4"/>
  <c r="Y139" i="4"/>
  <c r="W139" i="4"/>
  <c r="X139" i="4" s="1"/>
  <c r="V139" i="4"/>
  <c r="T139" i="4"/>
  <c r="U139" i="4" s="1"/>
  <c r="S139" i="4"/>
  <c r="Y138" i="4"/>
  <c r="W138" i="4"/>
  <c r="X138" i="4" s="1"/>
  <c r="V138" i="4"/>
  <c r="T138" i="4"/>
  <c r="U138" i="4" s="1"/>
  <c r="S138" i="4"/>
  <c r="Y137" i="4"/>
  <c r="W137" i="4"/>
  <c r="X137" i="4" s="1"/>
  <c r="V137" i="4"/>
  <c r="T137" i="4"/>
  <c r="U137" i="4" s="1"/>
  <c r="S137" i="4"/>
  <c r="Y136" i="4"/>
  <c r="W136" i="4"/>
  <c r="X136" i="4" s="1"/>
  <c r="V136" i="4"/>
  <c r="T136" i="4"/>
  <c r="U136" i="4" s="1"/>
  <c r="S136" i="4"/>
  <c r="Y135" i="4"/>
  <c r="W135" i="4"/>
  <c r="X135" i="4" s="1"/>
  <c r="V135" i="4"/>
  <c r="T135" i="4"/>
  <c r="U135" i="4" s="1"/>
  <c r="S135" i="4"/>
  <c r="Y134" i="4"/>
  <c r="W134" i="4"/>
  <c r="X134" i="4" s="1"/>
  <c r="V134" i="4"/>
  <c r="T134" i="4"/>
  <c r="U134" i="4" s="1"/>
  <c r="S134" i="4"/>
  <c r="Y133" i="4"/>
  <c r="W133" i="4"/>
  <c r="X133" i="4" s="1"/>
  <c r="V133" i="4"/>
  <c r="T133" i="4"/>
  <c r="U133" i="4" s="1"/>
  <c r="S133" i="4"/>
  <c r="Y132" i="4"/>
  <c r="W132" i="4"/>
  <c r="X132" i="4" s="1"/>
  <c r="V132" i="4"/>
  <c r="T132" i="4"/>
  <c r="U132" i="4" s="1"/>
  <c r="S132" i="4"/>
  <c r="Y131" i="4"/>
  <c r="W131" i="4"/>
  <c r="X131" i="4" s="1"/>
  <c r="V131" i="4"/>
  <c r="T131" i="4"/>
  <c r="U131" i="4" s="1"/>
  <c r="S131" i="4"/>
  <c r="Y130" i="4"/>
  <c r="W130" i="4"/>
  <c r="X130" i="4" s="1"/>
  <c r="V130" i="4"/>
  <c r="T130" i="4"/>
  <c r="U130" i="4" s="1"/>
  <c r="S130" i="4"/>
  <c r="Y129" i="4"/>
  <c r="W129" i="4"/>
  <c r="X129" i="4" s="1"/>
  <c r="V129" i="4"/>
  <c r="T129" i="4"/>
  <c r="U129" i="4" s="1"/>
  <c r="S129" i="4"/>
  <c r="Y128" i="4"/>
  <c r="W128" i="4"/>
  <c r="X128" i="4" s="1"/>
  <c r="V128" i="4"/>
  <c r="T128" i="4"/>
  <c r="U128" i="4" s="1"/>
  <c r="S128" i="4"/>
  <c r="Y127" i="4"/>
  <c r="W127" i="4"/>
  <c r="X127" i="4" s="1"/>
  <c r="V127" i="4"/>
  <c r="T127" i="4"/>
  <c r="U127" i="4" s="1"/>
  <c r="S127" i="4"/>
  <c r="Y126" i="4"/>
  <c r="W126" i="4"/>
  <c r="X126" i="4" s="1"/>
  <c r="V126" i="4"/>
  <c r="T126" i="4"/>
  <c r="U126" i="4" s="1"/>
  <c r="S126" i="4"/>
  <c r="Y125" i="4"/>
  <c r="W125" i="4"/>
  <c r="X125" i="4" s="1"/>
  <c r="V125" i="4"/>
  <c r="T125" i="4"/>
  <c r="U125" i="4" s="1"/>
  <c r="S125" i="4"/>
  <c r="Y124" i="4"/>
  <c r="W124" i="4"/>
  <c r="X124" i="4" s="1"/>
  <c r="V124" i="4"/>
  <c r="T124" i="4"/>
  <c r="U124" i="4" s="1"/>
  <c r="S124" i="4"/>
  <c r="Y123" i="4"/>
  <c r="W123" i="4"/>
  <c r="X123" i="4" s="1"/>
  <c r="V123" i="4"/>
  <c r="T123" i="4"/>
  <c r="U123" i="4" s="1"/>
  <c r="S123" i="4"/>
  <c r="Y122" i="4"/>
  <c r="W122" i="4"/>
  <c r="X122" i="4" s="1"/>
  <c r="V122" i="4"/>
  <c r="T122" i="4"/>
  <c r="U122" i="4" s="1"/>
  <c r="S122" i="4"/>
  <c r="Y121" i="4"/>
  <c r="W121" i="4"/>
  <c r="X121" i="4" s="1"/>
  <c r="V121" i="4"/>
  <c r="T121" i="4"/>
  <c r="U121" i="4" s="1"/>
  <c r="S121" i="4"/>
  <c r="Y120" i="4"/>
  <c r="W120" i="4"/>
  <c r="X120" i="4" s="1"/>
  <c r="V120" i="4"/>
  <c r="T120" i="4"/>
  <c r="U120" i="4" s="1"/>
  <c r="S120" i="4"/>
  <c r="Y119" i="4"/>
  <c r="W119" i="4"/>
  <c r="X119" i="4" s="1"/>
  <c r="V119" i="4"/>
  <c r="T119" i="4"/>
  <c r="U119" i="4" s="1"/>
  <c r="S119" i="4"/>
  <c r="Y118" i="4"/>
  <c r="W118" i="4"/>
  <c r="X118" i="4" s="1"/>
  <c r="V118" i="4"/>
  <c r="T118" i="4"/>
  <c r="U118" i="4" s="1"/>
  <c r="S118" i="4"/>
  <c r="Y117" i="4"/>
  <c r="W117" i="4"/>
  <c r="X117" i="4" s="1"/>
  <c r="V117" i="4"/>
  <c r="T117" i="4"/>
  <c r="U117" i="4" s="1"/>
  <c r="S117" i="4"/>
  <c r="Y116" i="4"/>
  <c r="X116" i="4"/>
  <c r="W116" i="4"/>
  <c r="V116" i="4"/>
  <c r="T116" i="4"/>
  <c r="U116" i="4" s="1"/>
  <c r="S116" i="4"/>
  <c r="Y115" i="4"/>
  <c r="W115" i="4"/>
  <c r="X115" i="4" s="1"/>
  <c r="V115" i="4"/>
  <c r="T115" i="4"/>
  <c r="U115" i="4" s="1"/>
  <c r="S115" i="4"/>
  <c r="Y114" i="4"/>
  <c r="W114" i="4"/>
  <c r="X114" i="4" s="1"/>
  <c r="V114" i="4"/>
  <c r="T114" i="4"/>
  <c r="U114" i="4" s="1"/>
  <c r="S114" i="4"/>
  <c r="Y113" i="4"/>
  <c r="W113" i="4"/>
  <c r="X113" i="4" s="1"/>
  <c r="V113" i="4"/>
  <c r="T113" i="4"/>
  <c r="U113" i="4" s="1"/>
  <c r="S113" i="4"/>
  <c r="Y112" i="4"/>
  <c r="W112" i="4"/>
  <c r="X112" i="4" s="1"/>
  <c r="V112" i="4"/>
  <c r="T112" i="4"/>
  <c r="U112" i="4" s="1"/>
  <c r="S112" i="4"/>
  <c r="Y111" i="4"/>
  <c r="W111" i="4"/>
  <c r="X111" i="4" s="1"/>
  <c r="V111" i="4"/>
  <c r="T111" i="4"/>
  <c r="U111" i="4" s="1"/>
  <c r="S111" i="4"/>
  <c r="Y110" i="4"/>
  <c r="W110" i="4"/>
  <c r="X110" i="4" s="1"/>
  <c r="V110" i="4"/>
  <c r="T110" i="4"/>
  <c r="U110" i="4" s="1"/>
  <c r="S110" i="4"/>
  <c r="Y109" i="4"/>
  <c r="W109" i="4"/>
  <c r="X109" i="4" s="1"/>
  <c r="V109" i="4"/>
  <c r="T109" i="4"/>
  <c r="U109" i="4" s="1"/>
  <c r="S109" i="4"/>
  <c r="Y108" i="4"/>
  <c r="W108" i="4"/>
  <c r="X108" i="4" s="1"/>
  <c r="V108" i="4"/>
  <c r="T108" i="4"/>
  <c r="U108" i="4" s="1"/>
  <c r="S108" i="4"/>
  <c r="Y107" i="4"/>
  <c r="W107" i="4"/>
  <c r="X107" i="4" s="1"/>
  <c r="V107" i="4"/>
  <c r="T107" i="4"/>
  <c r="U107" i="4" s="1"/>
  <c r="S107" i="4"/>
  <c r="Y106" i="4"/>
  <c r="W106" i="4"/>
  <c r="X106" i="4" s="1"/>
  <c r="V106" i="4"/>
  <c r="T106" i="4"/>
  <c r="U106" i="4" s="1"/>
  <c r="S106" i="4"/>
  <c r="Y105" i="4"/>
  <c r="W105" i="4"/>
  <c r="X105" i="4" s="1"/>
  <c r="V105" i="4"/>
  <c r="T105" i="4"/>
  <c r="U105" i="4" s="1"/>
  <c r="S105" i="4"/>
  <c r="Y104" i="4"/>
  <c r="W104" i="4"/>
  <c r="X104" i="4" s="1"/>
  <c r="V104" i="4"/>
  <c r="T104" i="4"/>
  <c r="U104" i="4" s="1"/>
  <c r="S104" i="4"/>
  <c r="Y103" i="4"/>
  <c r="W103" i="4"/>
  <c r="X103" i="4" s="1"/>
  <c r="V103" i="4"/>
  <c r="T103" i="4"/>
  <c r="U103" i="4" s="1"/>
  <c r="S103" i="4"/>
  <c r="Y102" i="4"/>
  <c r="W102" i="4"/>
  <c r="X102" i="4" s="1"/>
  <c r="V102" i="4"/>
  <c r="T102" i="4"/>
  <c r="U102" i="4" s="1"/>
  <c r="S102" i="4"/>
  <c r="Y101" i="4"/>
  <c r="W101" i="4"/>
  <c r="X101" i="4" s="1"/>
  <c r="V101" i="4"/>
  <c r="T101" i="4"/>
  <c r="U101" i="4" s="1"/>
  <c r="S101" i="4"/>
  <c r="Y100" i="4"/>
  <c r="W100" i="4"/>
  <c r="X100" i="4" s="1"/>
  <c r="V100" i="4"/>
  <c r="T100" i="4"/>
  <c r="U100" i="4" s="1"/>
  <c r="S100" i="4"/>
  <c r="Y99" i="4"/>
  <c r="W99" i="4"/>
  <c r="X99" i="4" s="1"/>
  <c r="V99" i="4"/>
  <c r="T99" i="4"/>
  <c r="U99" i="4" s="1"/>
  <c r="S99" i="4"/>
  <c r="Y98" i="4"/>
  <c r="W98" i="4"/>
  <c r="X98" i="4" s="1"/>
  <c r="V98" i="4"/>
  <c r="T98" i="4"/>
  <c r="U98" i="4" s="1"/>
  <c r="S98" i="4"/>
  <c r="Y97" i="4"/>
  <c r="W97" i="4"/>
  <c r="X97" i="4" s="1"/>
  <c r="V97" i="4"/>
  <c r="T97" i="4"/>
  <c r="U97" i="4" s="1"/>
  <c r="S97" i="4"/>
  <c r="Y96" i="4"/>
  <c r="W96" i="4"/>
  <c r="X96" i="4" s="1"/>
  <c r="V96" i="4"/>
  <c r="T96" i="4"/>
  <c r="U96" i="4" s="1"/>
  <c r="S96" i="4"/>
  <c r="Y95" i="4"/>
  <c r="W95" i="4"/>
  <c r="X95" i="4" s="1"/>
  <c r="V95" i="4"/>
  <c r="T95" i="4"/>
  <c r="U95" i="4" s="1"/>
  <c r="S95" i="4"/>
  <c r="Y94" i="4"/>
  <c r="W94" i="4"/>
  <c r="X94" i="4" s="1"/>
  <c r="V94" i="4"/>
  <c r="T94" i="4"/>
  <c r="U94" i="4" s="1"/>
  <c r="S94" i="4"/>
  <c r="Y93" i="4"/>
  <c r="W93" i="4"/>
  <c r="X93" i="4" s="1"/>
  <c r="V93" i="4"/>
  <c r="T93" i="4"/>
  <c r="U93" i="4" s="1"/>
  <c r="S93" i="4"/>
  <c r="Y92" i="4"/>
  <c r="W92" i="4"/>
  <c r="X92" i="4" s="1"/>
  <c r="V92" i="4"/>
  <c r="T92" i="4"/>
  <c r="U92" i="4" s="1"/>
  <c r="S92" i="4"/>
  <c r="Y91" i="4"/>
  <c r="W91" i="4"/>
  <c r="X91" i="4" s="1"/>
  <c r="V91" i="4"/>
  <c r="T91" i="4"/>
  <c r="U91" i="4" s="1"/>
  <c r="S91" i="4"/>
  <c r="Y90" i="4"/>
  <c r="W90" i="4"/>
  <c r="X90" i="4" s="1"/>
  <c r="V90" i="4"/>
  <c r="T90" i="4"/>
  <c r="U90" i="4" s="1"/>
  <c r="S90" i="4"/>
  <c r="Y89" i="4"/>
  <c r="W89" i="4"/>
  <c r="X89" i="4" s="1"/>
  <c r="V89" i="4"/>
  <c r="T89" i="4"/>
  <c r="U89" i="4" s="1"/>
  <c r="S89" i="4"/>
  <c r="Y88" i="4"/>
  <c r="W88" i="4"/>
  <c r="X88" i="4" s="1"/>
  <c r="V88" i="4"/>
  <c r="T88" i="4"/>
  <c r="U88" i="4" s="1"/>
  <c r="S88" i="4"/>
  <c r="Y87" i="4"/>
  <c r="W87" i="4"/>
  <c r="X87" i="4" s="1"/>
  <c r="V87" i="4"/>
  <c r="T87" i="4"/>
  <c r="U87" i="4" s="1"/>
  <c r="S87" i="4"/>
  <c r="Y86" i="4"/>
  <c r="W86" i="4"/>
  <c r="X86" i="4" s="1"/>
  <c r="V86" i="4"/>
  <c r="T86" i="4"/>
  <c r="U86" i="4" s="1"/>
  <c r="S86" i="4"/>
  <c r="Y85" i="4"/>
  <c r="W85" i="4"/>
  <c r="X85" i="4" s="1"/>
  <c r="V85" i="4"/>
  <c r="T85" i="4"/>
  <c r="U85" i="4" s="1"/>
  <c r="S85" i="4"/>
  <c r="Y84" i="4"/>
  <c r="W84" i="4"/>
  <c r="X84" i="4" s="1"/>
  <c r="V84" i="4"/>
  <c r="T84" i="4"/>
  <c r="U84" i="4" s="1"/>
  <c r="S84" i="4"/>
  <c r="Y83" i="4"/>
  <c r="W83" i="4"/>
  <c r="X83" i="4" s="1"/>
  <c r="V83" i="4"/>
  <c r="T83" i="4"/>
  <c r="U83" i="4" s="1"/>
  <c r="S83" i="4"/>
  <c r="Y82" i="4"/>
  <c r="W82" i="4"/>
  <c r="X82" i="4" s="1"/>
  <c r="V82" i="4"/>
  <c r="T82" i="4"/>
  <c r="U82" i="4" s="1"/>
  <c r="S82" i="4"/>
  <c r="Y81" i="4"/>
  <c r="W81" i="4"/>
  <c r="X81" i="4" s="1"/>
  <c r="V81" i="4"/>
  <c r="T81" i="4"/>
  <c r="U81" i="4" s="1"/>
  <c r="S81" i="4"/>
  <c r="Y80" i="4"/>
  <c r="W80" i="4"/>
  <c r="X80" i="4" s="1"/>
  <c r="V80" i="4"/>
  <c r="T80" i="4"/>
  <c r="U80" i="4" s="1"/>
  <c r="S80" i="4"/>
  <c r="Y79" i="4"/>
  <c r="W79" i="4"/>
  <c r="X79" i="4" s="1"/>
  <c r="V79" i="4"/>
  <c r="T79" i="4"/>
  <c r="U79" i="4" s="1"/>
  <c r="S79" i="4"/>
  <c r="Y78" i="4"/>
  <c r="W78" i="4"/>
  <c r="X78" i="4" s="1"/>
  <c r="V78" i="4"/>
  <c r="T78" i="4"/>
  <c r="U78" i="4" s="1"/>
  <c r="S78" i="4"/>
  <c r="Y77" i="4"/>
  <c r="W77" i="4"/>
  <c r="X77" i="4" s="1"/>
  <c r="V77" i="4"/>
  <c r="T77" i="4"/>
  <c r="U77" i="4" s="1"/>
  <c r="S77" i="4"/>
  <c r="Y76" i="4"/>
  <c r="W76" i="4"/>
  <c r="X76" i="4" s="1"/>
  <c r="V76" i="4"/>
  <c r="T76" i="4"/>
  <c r="U76" i="4" s="1"/>
  <c r="S76" i="4"/>
  <c r="Y75" i="4"/>
  <c r="W75" i="4"/>
  <c r="X75" i="4" s="1"/>
  <c r="V75" i="4"/>
  <c r="T75" i="4"/>
  <c r="U75" i="4" s="1"/>
  <c r="S75" i="4"/>
  <c r="Y74" i="4"/>
  <c r="W74" i="4"/>
  <c r="X74" i="4" s="1"/>
  <c r="V74" i="4"/>
  <c r="T74" i="4"/>
  <c r="U74" i="4" s="1"/>
  <c r="S74" i="4"/>
  <c r="Y73" i="4"/>
  <c r="W73" i="4"/>
  <c r="X73" i="4" s="1"/>
  <c r="V73" i="4"/>
  <c r="T73" i="4"/>
  <c r="U73" i="4" s="1"/>
  <c r="S73" i="4"/>
  <c r="Y72" i="4"/>
  <c r="W72" i="4"/>
  <c r="X72" i="4" s="1"/>
  <c r="V72" i="4"/>
  <c r="T72" i="4"/>
  <c r="U72" i="4" s="1"/>
  <c r="S72" i="4"/>
  <c r="Y71" i="4"/>
  <c r="W71" i="4"/>
  <c r="X71" i="4" s="1"/>
  <c r="V71" i="4"/>
  <c r="T71" i="4"/>
  <c r="U71" i="4" s="1"/>
  <c r="S71" i="4"/>
  <c r="Y70" i="4"/>
  <c r="W70" i="4"/>
  <c r="X70" i="4" s="1"/>
  <c r="V70" i="4"/>
  <c r="T70" i="4"/>
  <c r="U70" i="4" s="1"/>
  <c r="S70" i="4"/>
  <c r="Y69" i="4"/>
  <c r="W69" i="4"/>
  <c r="X69" i="4" s="1"/>
  <c r="V69" i="4"/>
  <c r="T69" i="4"/>
  <c r="U69" i="4" s="1"/>
  <c r="S69" i="4"/>
  <c r="Y68" i="4"/>
  <c r="W68" i="4"/>
  <c r="X68" i="4" s="1"/>
  <c r="V68" i="4"/>
  <c r="T68" i="4"/>
  <c r="U68" i="4" s="1"/>
  <c r="S68" i="4"/>
  <c r="Y67" i="4"/>
  <c r="W67" i="4"/>
  <c r="X67" i="4" s="1"/>
  <c r="V67" i="4"/>
  <c r="T67" i="4"/>
  <c r="U67" i="4" s="1"/>
  <c r="S67" i="4"/>
  <c r="Y66" i="4"/>
  <c r="W66" i="4"/>
  <c r="X66" i="4" s="1"/>
  <c r="V66" i="4"/>
  <c r="T66" i="4"/>
  <c r="U66" i="4" s="1"/>
  <c r="S66" i="4"/>
  <c r="Y65" i="4"/>
  <c r="W65" i="4"/>
  <c r="X65" i="4" s="1"/>
  <c r="V65" i="4"/>
  <c r="T65" i="4"/>
  <c r="U65" i="4" s="1"/>
  <c r="S65" i="4"/>
  <c r="Y64" i="4"/>
  <c r="W64" i="4"/>
  <c r="X64" i="4" s="1"/>
  <c r="V64" i="4"/>
  <c r="T64" i="4"/>
  <c r="U64" i="4" s="1"/>
  <c r="S64" i="4"/>
  <c r="Y63" i="4"/>
  <c r="W63" i="4"/>
  <c r="X63" i="4" s="1"/>
  <c r="V63" i="4"/>
  <c r="T63" i="4"/>
  <c r="U63" i="4" s="1"/>
  <c r="S63" i="4"/>
  <c r="Y62" i="4"/>
  <c r="W62" i="4"/>
  <c r="X62" i="4" s="1"/>
  <c r="V62" i="4"/>
  <c r="T62" i="4"/>
  <c r="U62" i="4" s="1"/>
  <c r="S62" i="4"/>
  <c r="Y61" i="4"/>
  <c r="W61" i="4"/>
  <c r="X61" i="4" s="1"/>
  <c r="V61" i="4"/>
  <c r="T61" i="4"/>
  <c r="U61" i="4" s="1"/>
  <c r="S61" i="4"/>
  <c r="Y60" i="4"/>
  <c r="W60" i="4"/>
  <c r="X60" i="4" s="1"/>
  <c r="V60" i="4"/>
  <c r="T60" i="4"/>
  <c r="U60" i="4" s="1"/>
  <c r="S60" i="4"/>
  <c r="Y59" i="4"/>
  <c r="W59" i="4"/>
  <c r="X59" i="4" s="1"/>
  <c r="V59" i="4"/>
  <c r="T59" i="4"/>
  <c r="U59" i="4" s="1"/>
  <c r="S59" i="4"/>
  <c r="Y58" i="4"/>
  <c r="W58" i="4"/>
  <c r="X58" i="4" s="1"/>
  <c r="V58" i="4"/>
  <c r="T58" i="4"/>
  <c r="U58" i="4" s="1"/>
  <c r="S58" i="4"/>
  <c r="Y57" i="4"/>
  <c r="W57" i="4"/>
  <c r="X57" i="4" s="1"/>
  <c r="V57" i="4"/>
  <c r="T57" i="4"/>
  <c r="U57" i="4" s="1"/>
  <c r="S57" i="4"/>
  <c r="Y56" i="4"/>
  <c r="W56" i="4"/>
  <c r="X56" i="4" s="1"/>
  <c r="V56" i="4"/>
  <c r="T56" i="4"/>
  <c r="U56" i="4" s="1"/>
  <c r="S56" i="4"/>
  <c r="Y55" i="4"/>
  <c r="W55" i="4"/>
  <c r="X55" i="4" s="1"/>
  <c r="V55" i="4"/>
  <c r="T55" i="4"/>
  <c r="U55" i="4" s="1"/>
  <c r="S55" i="4"/>
  <c r="Y54" i="4"/>
  <c r="W54" i="4"/>
  <c r="X54" i="4" s="1"/>
  <c r="V54" i="4"/>
  <c r="T54" i="4"/>
  <c r="U54" i="4" s="1"/>
  <c r="S54" i="4"/>
  <c r="Y53" i="4"/>
  <c r="W53" i="4"/>
  <c r="X53" i="4" s="1"/>
  <c r="V53" i="4"/>
  <c r="T53" i="4"/>
  <c r="U53" i="4" s="1"/>
  <c r="S53" i="4"/>
  <c r="Y52" i="4"/>
  <c r="W52" i="4"/>
  <c r="X52" i="4" s="1"/>
  <c r="V52" i="4"/>
  <c r="T52" i="4"/>
  <c r="U52" i="4" s="1"/>
  <c r="S52" i="4"/>
  <c r="Y51" i="4"/>
  <c r="W51" i="4"/>
  <c r="X51" i="4" s="1"/>
  <c r="V51" i="4"/>
  <c r="T51" i="4"/>
  <c r="U51" i="4" s="1"/>
  <c r="S51" i="4"/>
  <c r="Y50" i="4"/>
  <c r="W50" i="4"/>
  <c r="X50" i="4" s="1"/>
  <c r="V50" i="4"/>
  <c r="T50" i="4"/>
  <c r="U50" i="4" s="1"/>
  <c r="S50" i="4"/>
  <c r="Y49" i="4"/>
  <c r="W49" i="4"/>
  <c r="X49" i="4" s="1"/>
  <c r="V49" i="4"/>
  <c r="T49" i="4"/>
  <c r="U49" i="4" s="1"/>
  <c r="S49" i="4"/>
  <c r="Y48" i="4"/>
  <c r="W48" i="4"/>
  <c r="X48" i="4" s="1"/>
  <c r="V48" i="4"/>
  <c r="T48" i="4"/>
  <c r="U48" i="4" s="1"/>
  <c r="S48" i="4"/>
  <c r="Y47" i="4"/>
  <c r="W47" i="4"/>
  <c r="X47" i="4" s="1"/>
  <c r="V47" i="4"/>
  <c r="T47" i="4"/>
  <c r="U47" i="4" s="1"/>
  <c r="S47" i="4"/>
  <c r="Y46" i="4"/>
  <c r="W46" i="4"/>
  <c r="X46" i="4" s="1"/>
  <c r="V46" i="4"/>
  <c r="T46" i="4"/>
  <c r="U46" i="4" s="1"/>
  <c r="S46" i="4"/>
  <c r="Y45" i="4"/>
  <c r="W45" i="4"/>
  <c r="X45" i="4" s="1"/>
  <c r="V45" i="4"/>
  <c r="T45" i="4"/>
  <c r="U45" i="4" s="1"/>
  <c r="S45" i="4"/>
  <c r="Y44" i="4"/>
  <c r="W44" i="4"/>
  <c r="X44" i="4" s="1"/>
  <c r="V44" i="4"/>
  <c r="T44" i="4"/>
  <c r="U44" i="4" s="1"/>
  <c r="S44" i="4"/>
  <c r="Y43" i="4"/>
  <c r="W43" i="4"/>
  <c r="X43" i="4" s="1"/>
  <c r="V43" i="4"/>
  <c r="T43" i="4"/>
  <c r="U43" i="4" s="1"/>
  <c r="S43" i="4"/>
  <c r="Y42" i="4"/>
  <c r="W42" i="4"/>
  <c r="X42" i="4" s="1"/>
  <c r="V42" i="4"/>
  <c r="T42" i="4"/>
  <c r="U42" i="4" s="1"/>
  <c r="S42" i="4"/>
  <c r="Y41" i="4"/>
  <c r="W41" i="4"/>
  <c r="X41" i="4" s="1"/>
  <c r="V41" i="4"/>
  <c r="T41" i="4"/>
  <c r="U41" i="4" s="1"/>
  <c r="S41" i="4"/>
  <c r="Y40" i="4"/>
  <c r="W40" i="4"/>
  <c r="X40" i="4" s="1"/>
  <c r="V40" i="4"/>
  <c r="T40" i="4"/>
  <c r="U40" i="4" s="1"/>
  <c r="S40" i="4"/>
  <c r="Y39" i="4"/>
  <c r="W39" i="4"/>
  <c r="X39" i="4" s="1"/>
  <c r="V39" i="4"/>
  <c r="T39" i="4"/>
  <c r="U39" i="4" s="1"/>
  <c r="S39" i="4"/>
  <c r="Y38" i="4"/>
  <c r="W38" i="4"/>
  <c r="X38" i="4" s="1"/>
  <c r="V38" i="4"/>
  <c r="T38" i="4"/>
  <c r="U38" i="4" s="1"/>
  <c r="S38" i="4"/>
  <c r="Y37" i="4"/>
  <c r="W37" i="4"/>
  <c r="X37" i="4" s="1"/>
  <c r="V37" i="4"/>
  <c r="T37" i="4"/>
  <c r="U37" i="4" s="1"/>
  <c r="S37" i="4"/>
  <c r="Y36" i="4"/>
  <c r="W36" i="4"/>
  <c r="X36" i="4" s="1"/>
  <c r="V36" i="4"/>
  <c r="T36" i="4"/>
  <c r="U36" i="4" s="1"/>
  <c r="S36" i="4"/>
  <c r="Y35" i="4"/>
  <c r="W35" i="4"/>
  <c r="X35" i="4" s="1"/>
  <c r="V35" i="4"/>
  <c r="T35" i="4"/>
  <c r="U35" i="4" s="1"/>
  <c r="S35" i="4"/>
  <c r="Y34" i="4"/>
  <c r="X34" i="4"/>
  <c r="W34" i="4"/>
  <c r="V34" i="4"/>
  <c r="T34" i="4"/>
  <c r="U34" i="4" s="1"/>
  <c r="S34" i="4"/>
  <c r="Y33" i="4"/>
  <c r="W33" i="4"/>
  <c r="X33" i="4" s="1"/>
  <c r="V33" i="4"/>
  <c r="T33" i="4"/>
  <c r="U33" i="4" s="1"/>
  <c r="S33" i="4"/>
  <c r="Y32" i="4"/>
  <c r="W32" i="4"/>
  <c r="X32" i="4" s="1"/>
  <c r="V32" i="4"/>
  <c r="T32" i="4"/>
  <c r="U32" i="4" s="1"/>
  <c r="S32" i="4"/>
  <c r="Y31" i="4"/>
  <c r="W31" i="4"/>
  <c r="X31" i="4" s="1"/>
  <c r="V31" i="4"/>
  <c r="T31" i="4"/>
  <c r="U31" i="4" s="1"/>
  <c r="S31" i="4"/>
  <c r="Y30" i="4"/>
  <c r="W30" i="4"/>
  <c r="X30" i="4" s="1"/>
  <c r="V30" i="4"/>
  <c r="T30" i="4"/>
  <c r="U30" i="4" s="1"/>
  <c r="S30" i="4"/>
  <c r="Y29" i="4"/>
  <c r="W29" i="4"/>
  <c r="X29" i="4" s="1"/>
  <c r="V29" i="4"/>
  <c r="T29" i="4"/>
  <c r="U29" i="4" s="1"/>
  <c r="S29" i="4"/>
  <c r="Y28" i="4"/>
  <c r="W28" i="4"/>
  <c r="X28" i="4" s="1"/>
  <c r="V28" i="4"/>
  <c r="T28" i="4"/>
  <c r="U28" i="4" s="1"/>
  <c r="S28" i="4"/>
  <c r="Y27" i="4"/>
  <c r="W27" i="4"/>
  <c r="X27" i="4" s="1"/>
  <c r="V27" i="4"/>
  <c r="T27" i="4"/>
  <c r="U27" i="4" s="1"/>
  <c r="S27" i="4"/>
  <c r="Y26" i="4"/>
  <c r="W26" i="4"/>
  <c r="X26" i="4" s="1"/>
  <c r="V26" i="4"/>
  <c r="T26" i="4"/>
  <c r="U26" i="4" s="1"/>
  <c r="S26" i="4"/>
  <c r="Y25" i="4"/>
  <c r="W25" i="4"/>
  <c r="X25" i="4" s="1"/>
  <c r="V25" i="4"/>
  <c r="T25" i="4"/>
  <c r="U25" i="4" s="1"/>
  <c r="S25" i="4"/>
  <c r="Y24" i="4"/>
  <c r="W24" i="4"/>
  <c r="X24" i="4" s="1"/>
  <c r="V24" i="4"/>
  <c r="T24" i="4"/>
  <c r="U24" i="4" s="1"/>
  <c r="S24" i="4"/>
  <c r="Y23" i="4"/>
  <c r="W23" i="4"/>
  <c r="X23" i="4" s="1"/>
  <c r="V23" i="4"/>
  <c r="T23" i="4"/>
  <c r="U23" i="4" s="1"/>
  <c r="S23" i="4"/>
  <c r="Y22" i="4"/>
  <c r="W22" i="4"/>
  <c r="X22" i="4" s="1"/>
  <c r="V22" i="4"/>
  <c r="T22" i="4"/>
  <c r="U22" i="4" s="1"/>
  <c r="S22" i="4"/>
  <c r="Y21" i="4"/>
  <c r="W21" i="4"/>
  <c r="X21" i="4" s="1"/>
  <c r="V21" i="4"/>
  <c r="T21" i="4"/>
  <c r="U21" i="4" s="1"/>
  <c r="S21" i="4"/>
  <c r="Y20" i="4"/>
  <c r="W20" i="4"/>
  <c r="X20" i="4" s="1"/>
  <c r="V20" i="4"/>
  <c r="T20" i="4"/>
  <c r="U20" i="4" s="1"/>
  <c r="S20" i="4"/>
  <c r="Y19" i="4"/>
  <c r="W19" i="4"/>
  <c r="X19" i="4" s="1"/>
  <c r="V19" i="4"/>
  <c r="T19" i="4"/>
  <c r="U19" i="4" s="1"/>
  <c r="S19" i="4"/>
  <c r="Y18" i="4"/>
  <c r="W18" i="4"/>
  <c r="X18" i="4" s="1"/>
  <c r="V18" i="4"/>
  <c r="T18" i="4"/>
  <c r="U18" i="4" s="1"/>
  <c r="S18" i="4"/>
  <c r="Y17" i="4"/>
  <c r="W17" i="4"/>
  <c r="X17" i="4" s="1"/>
  <c r="V17" i="4"/>
  <c r="T17" i="4"/>
  <c r="U17" i="4" s="1"/>
  <c r="S17" i="4"/>
  <c r="Y16" i="4"/>
  <c r="W16" i="4"/>
  <c r="X16" i="4" s="1"/>
  <c r="V16" i="4"/>
  <c r="T16" i="4"/>
  <c r="U16" i="4" s="1"/>
  <c r="S16" i="4"/>
  <c r="Y15" i="4"/>
  <c r="W15" i="4"/>
  <c r="X15" i="4" s="1"/>
  <c r="V15" i="4"/>
  <c r="T15" i="4"/>
  <c r="U15" i="4" s="1"/>
  <c r="S15" i="4"/>
  <c r="Y14" i="4"/>
  <c r="W14" i="4"/>
  <c r="X14" i="4" s="1"/>
  <c r="V14" i="4"/>
  <c r="T14" i="4"/>
  <c r="U14" i="4" s="1"/>
  <c r="S14" i="4"/>
  <c r="Y13" i="4"/>
  <c r="W13" i="4"/>
  <c r="X13" i="4" s="1"/>
  <c r="V13" i="4"/>
  <c r="T13" i="4"/>
  <c r="U13" i="4" s="1"/>
  <c r="S13" i="4"/>
  <c r="Y12" i="4"/>
  <c r="W12" i="4"/>
  <c r="X12" i="4" s="1"/>
  <c r="V12" i="4"/>
  <c r="T12" i="4"/>
  <c r="U12" i="4" s="1"/>
  <c r="S12" i="4"/>
  <c r="Y11" i="4"/>
  <c r="W11" i="4"/>
  <c r="X11" i="4" s="1"/>
  <c r="V11" i="4"/>
  <c r="T11" i="4"/>
  <c r="U11" i="4" s="1"/>
  <c r="S11" i="4"/>
  <c r="Y10" i="4"/>
  <c r="W10" i="4"/>
  <c r="X10" i="4" s="1"/>
  <c r="V10" i="4"/>
  <c r="T10" i="4"/>
  <c r="U10" i="4" s="1"/>
  <c r="S10" i="4"/>
  <c r="Y9" i="4"/>
  <c r="W9" i="4"/>
  <c r="X9" i="4" s="1"/>
  <c r="V9" i="4"/>
  <c r="T9" i="4"/>
  <c r="U9" i="4" s="1"/>
  <c r="S9" i="4"/>
  <c r="Y8" i="4"/>
  <c r="W8" i="4"/>
  <c r="X8" i="4" s="1"/>
  <c r="V8" i="4"/>
  <c r="T8" i="4"/>
  <c r="U8" i="4" s="1"/>
  <c r="S8" i="4"/>
  <c r="Y7" i="4"/>
  <c r="V7" i="4"/>
  <c r="Y156" i="3"/>
  <c r="W156" i="3"/>
  <c r="X156" i="3" s="1"/>
  <c r="V156" i="3"/>
  <c r="T156" i="3"/>
  <c r="U156" i="3" s="1"/>
  <c r="S156" i="3"/>
  <c r="Y155" i="3"/>
  <c r="W155" i="3"/>
  <c r="X155" i="3" s="1"/>
  <c r="V155" i="3"/>
  <c r="T155" i="3"/>
  <c r="U155" i="3" s="1"/>
  <c r="S155" i="3"/>
  <c r="Y154" i="3"/>
  <c r="W154" i="3"/>
  <c r="X154" i="3" s="1"/>
  <c r="V154" i="3"/>
  <c r="T154" i="3"/>
  <c r="U154" i="3" s="1"/>
  <c r="S154" i="3"/>
  <c r="Y153" i="3"/>
  <c r="W153" i="3"/>
  <c r="X153" i="3" s="1"/>
  <c r="V153" i="3"/>
  <c r="T153" i="3"/>
  <c r="U153" i="3" s="1"/>
  <c r="S153" i="3"/>
  <c r="Y152" i="3"/>
  <c r="W152" i="3"/>
  <c r="X152" i="3" s="1"/>
  <c r="V152" i="3"/>
  <c r="T152" i="3"/>
  <c r="U152" i="3" s="1"/>
  <c r="S152" i="3"/>
  <c r="Y151" i="3"/>
  <c r="W151" i="3"/>
  <c r="X151" i="3" s="1"/>
  <c r="V151" i="3"/>
  <c r="T151" i="3"/>
  <c r="U151" i="3" s="1"/>
  <c r="S151" i="3"/>
  <c r="Y150" i="3"/>
  <c r="W150" i="3"/>
  <c r="X150" i="3" s="1"/>
  <c r="V150" i="3"/>
  <c r="T150" i="3"/>
  <c r="U150" i="3" s="1"/>
  <c r="S150" i="3"/>
  <c r="Y149" i="3"/>
  <c r="W149" i="3"/>
  <c r="X149" i="3" s="1"/>
  <c r="V149" i="3"/>
  <c r="U149" i="3"/>
  <c r="T149" i="3"/>
  <c r="S149" i="3"/>
  <c r="Y148" i="3"/>
  <c r="W148" i="3"/>
  <c r="X148" i="3" s="1"/>
  <c r="V148" i="3"/>
  <c r="T148" i="3"/>
  <c r="U148" i="3" s="1"/>
  <c r="S148" i="3"/>
  <c r="Y147" i="3"/>
  <c r="W147" i="3"/>
  <c r="X147" i="3" s="1"/>
  <c r="V147" i="3"/>
  <c r="T147" i="3"/>
  <c r="U147" i="3" s="1"/>
  <c r="S147" i="3"/>
  <c r="Y146" i="3"/>
  <c r="X146" i="3"/>
  <c r="W146" i="3"/>
  <c r="V146" i="3"/>
  <c r="T146" i="3"/>
  <c r="U146" i="3" s="1"/>
  <c r="S146" i="3"/>
  <c r="Y145" i="3"/>
  <c r="W145" i="3"/>
  <c r="X145" i="3" s="1"/>
  <c r="V145" i="3"/>
  <c r="T145" i="3"/>
  <c r="U145" i="3" s="1"/>
  <c r="S145" i="3"/>
  <c r="Y144" i="3"/>
  <c r="W144" i="3"/>
  <c r="X144" i="3" s="1"/>
  <c r="V144" i="3"/>
  <c r="T144" i="3"/>
  <c r="U144" i="3" s="1"/>
  <c r="S144" i="3"/>
  <c r="Y143" i="3"/>
  <c r="W143" i="3"/>
  <c r="X143" i="3" s="1"/>
  <c r="V143" i="3"/>
  <c r="T143" i="3"/>
  <c r="U143" i="3" s="1"/>
  <c r="S143" i="3"/>
  <c r="Y142" i="3"/>
  <c r="W142" i="3"/>
  <c r="X142" i="3" s="1"/>
  <c r="V142" i="3"/>
  <c r="T142" i="3"/>
  <c r="U142" i="3" s="1"/>
  <c r="S142" i="3"/>
  <c r="Y141" i="3"/>
  <c r="W141" i="3"/>
  <c r="X141" i="3" s="1"/>
  <c r="V141" i="3"/>
  <c r="T141" i="3"/>
  <c r="U141" i="3" s="1"/>
  <c r="S141" i="3"/>
  <c r="Y140" i="3"/>
  <c r="W140" i="3"/>
  <c r="X140" i="3" s="1"/>
  <c r="V140" i="3"/>
  <c r="T140" i="3"/>
  <c r="U140" i="3" s="1"/>
  <c r="S140" i="3"/>
  <c r="Y139" i="3"/>
  <c r="W139" i="3"/>
  <c r="X139" i="3" s="1"/>
  <c r="V139" i="3"/>
  <c r="T139" i="3"/>
  <c r="U139" i="3" s="1"/>
  <c r="S139" i="3"/>
  <c r="Y138" i="3"/>
  <c r="W138" i="3"/>
  <c r="X138" i="3" s="1"/>
  <c r="V138" i="3"/>
  <c r="T138" i="3"/>
  <c r="U138" i="3" s="1"/>
  <c r="S138" i="3"/>
  <c r="Y137" i="3"/>
  <c r="W137" i="3"/>
  <c r="X137" i="3" s="1"/>
  <c r="V137" i="3"/>
  <c r="T137" i="3"/>
  <c r="U137" i="3" s="1"/>
  <c r="S137" i="3"/>
  <c r="Y136" i="3"/>
  <c r="W136" i="3"/>
  <c r="X136" i="3" s="1"/>
  <c r="V136" i="3"/>
  <c r="T136" i="3"/>
  <c r="U136" i="3" s="1"/>
  <c r="S136" i="3"/>
  <c r="Y135" i="3"/>
  <c r="W135" i="3"/>
  <c r="X135" i="3" s="1"/>
  <c r="V135" i="3"/>
  <c r="T135" i="3"/>
  <c r="U135" i="3" s="1"/>
  <c r="S135" i="3"/>
  <c r="Y134" i="3"/>
  <c r="W134" i="3"/>
  <c r="X134" i="3" s="1"/>
  <c r="V134" i="3"/>
  <c r="T134" i="3"/>
  <c r="U134" i="3" s="1"/>
  <c r="S134" i="3"/>
  <c r="Y133" i="3"/>
  <c r="W133" i="3"/>
  <c r="X133" i="3" s="1"/>
  <c r="V133" i="3"/>
  <c r="T133" i="3"/>
  <c r="U133" i="3" s="1"/>
  <c r="S133" i="3"/>
  <c r="Y132" i="3"/>
  <c r="W132" i="3"/>
  <c r="X132" i="3" s="1"/>
  <c r="V132" i="3"/>
  <c r="T132" i="3"/>
  <c r="U132" i="3" s="1"/>
  <c r="S132" i="3"/>
  <c r="Y131" i="3"/>
  <c r="W131" i="3"/>
  <c r="X131" i="3" s="1"/>
  <c r="V131" i="3"/>
  <c r="T131" i="3"/>
  <c r="U131" i="3" s="1"/>
  <c r="S131" i="3"/>
  <c r="Y130" i="3"/>
  <c r="W130" i="3"/>
  <c r="X130" i="3" s="1"/>
  <c r="V130" i="3"/>
  <c r="T130" i="3"/>
  <c r="U130" i="3" s="1"/>
  <c r="S130" i="3"/>
  <c r="Y129" i="3"/>
  <c r="W129" i="3"/>
  <c r="X129" i="3" s="1"/>
  <c r="V129" i="3"/>
  <c r="T129" i="3"/>
  <c r="U129" i="3" s="1"/>
  <c r="S129" i="3"/>
  <c r="Y128" i="3"/>
  <c r="X128" i="3"/>
  <c r="W128" i="3"/>
  <c r="V128" i="3"/>
  <c r="T128" i="3"/>
  <c r="U128" i="3" s="1"/>
  <c r="S128" i="3"/>
  <c r="Y127" i="3"/>
  <c r="W127" i="3"/>
  <c r="X127" i="3" s="1"/>
  <c r="V127" i="3"/>
  <c r="T127" i="3"/>
  <c r="U127" i="3" s="1"/>
  <c r="S127" i="3"/>
  <c r="Y126" i="3"/>
  <c r="W126" i="3"/>
  <c r="X126" i="3" s="1"/>
  <c r="V126" i="3"/>
  <c r="T126" i="3"/>
  <c r="U126" i="3" s="1"/>
  <c r="S126" i="3"/>
  <c r="Y125" i="3"/>
  <c r="W125" i="3"/>
  <c r="X125" i="3" s="1"/>
  <c r="V125" i="3"/>
  <c r="T125" i="3"/>
  <c r="U125" i="3" s="1"/>
  <c r="S125" i="3"/>
  <c r="Y124" i="3"/>
  <c r="W124" i="3"/>
  <c r="X124" i="3" s="1"/>
  <c r="V124" i="3"/>
  <c r="T124" i="3"/>
  <c r="U124" i="3" s="1"/>
  <c r="S124" i="3"/>
  <c r="Y123" i="3"/>
  <c r="W123" i="3"/>
  <c r="X123" i="3" s="1"/>
  <c r="V123" i="3"/>
  <c r="T123" i="3"/>
  <c r="U123" i="3" s="1"/>
  <c r="S123" i="3"/>
  <c r="Y122" i="3"/>
  <c r="W122" i="3"/>
  <c r="X122" i="3" s="1"/>
  <c r="V122" i="3"/>
  <c r="T122" i="3"/>
  <c r="U122" i="3" s="1"/>
  <c r="S122" i="3"/>
  <c r="Y121" i="3"/>
  <c r="W121" i="3"/>
  <c r="X121" i="3" s="1"/>
  <c r="V121" i="3"/>
  <c r="T121" i="3"/>
  <c r="U121" i="3" s="1"/>
  <c r="S121" i="3"/>
  <c r="Y120" i="3"/>
  <c r="W120" i="3"/>
  <c r="X120" i="3" s="1"/>
  <c r="V120" i="3"/>
  <c r="T120" i="3"/>
  <c r="U120" i="3" s="1"/>
  <c r="S120" i="3"/>
  <c r="Y119" i="3"/>
  <c r="W119" i="3"/>
  <c r="X119" i="3" s="1"/>
  <c r="V119" i="3"/>
  <c r="T119" i="3"/>
  <c r="U119" i="3" s="1"/>
  <c r="S119" i="3"/>
  <c r="Y118" i="3"/>
  <c r="W118" i="3"/>
  <c r="X118" i="3" s="1"/>
  <c r="V118" i="3"/>
  <c r="T118" i="3"/>
  <c r="U118" i="3" s="1"/>
  <c r="S118" i="3"/>
  <c r="Y117" i="3"/>
  <c r="W117" i="3"/>
  <c r="X117" i="3" s="1"/>
  <c r="V117" i="3"/>
  <c r="U117" i="3"/>
  <c r="T117" i="3"/>
  <c r="S117" i="3"/>
  <c r="Y116" i="3"/>
  <c r="W116" i="3"/>
  <c r="X116" i="3" s="1"/>
  <c r="V116" i="3"/>
  <c r="T116" i="3"/>
  <c r="U116" i="3" s="1"/>
  <c r="S116" i="3"/>
  <c r="Y115" i="3"/>
  <c r="W115" i="3"/>
  <c r="X115" i="3" s="1"/>
  <c r="V115" i="3"/>
  <c r="T115" i="3"/>
  <c r="U115" i="3" s="1"/>
  <c r="S115" i="3"/>
  <c r="Y114" i="3"/>
  <c r="W114" i="3"/>
  <c r="X114" i="3" s="1"/>
  <c r="V114" i="3"/>
  <c r="T114" i="3"/>
  <c r="U114" i="3" s="1"/>
  <c r="S114" i="3"/>
  <c r="Y113" i="3"/>
  <c r="W113" i="3"/>
  <c r="X113" i="3" s="1"/>
  <c r="V113" i="3"/>
  <c r="T113" i="3"/>
  <c r="U113" i="3" s="1"/>
  <c r="S113" i="3"/>
  <c r="Y112" i="3"/>
  <c r="W112" i="3"/>
  <c r="X112" i="3" s="1"/>
  <c r="V112" i="3"/>
  <c r="T112" i="3"/>
  <c r="U112" i="3" s="1"/>
  <c r="S112" i="3"/>
  <c r="Y111" i="3"/>
  <c r="W111" i="3"/>
  <c r="X111" i="3" s="1"/>
  <c r="V111" i="3"/>
  <c r="T111" i="3"/>
  <c r="U111" i="3" s="1"/>
  <c r="S111" i="3"/>
  <c r="Y110" i="3"/>
  <c r="W110" i="3"/>
  <c r="X110" i="3" s="1"/>
  <c r="V110" i="3"/>
  <c r="T110" i="3"/>
  <c r="U110" i="3" s="1"/>
  <c r="S110" i="3"/>
  <c r="Y109" i="3"/>
  <c r="W109" i="3"/>
  <c r="X109" i="3" s="1"/>
  <c r="V109" i="3"/>
  <c r="T109" i="3"/>
  <c r="U109" i="3" s="1"/>
  <c r="S109" i="3"/>
  <c r="Y108" i="3"/>
  <c r="W108" i="3"/>
  <c r="X108" i="3" s="1"/>
  <c r="V108" i="3"/>
  <c r="T108" i="3"/>
  <c r="U108" i="3" s="1"/>
  <c r="S108" i="3"/>
  <c r="Y107" i="3"/>
  <c r="W107" i="3"/>
  <c r="X107" i="3" s="1"/>
  <c r="V107" i="3"/>
  <c r="T107" i="3"/>
  <c r="U107" i="3" s="1"/>
  <c r="S107" i="3"/>
  <c r="Y106" i="3"/>
  <c r="W106" i="3"/>
  <c r="X106" i="3" s="1"/>
  <c r="V106" i="3"/>
  <c r="T106" i="3"/>
  <c r="U106" i="3" s="1"/>
  <c r="S106" i="3"/>
  <c r="Y105" i="3"/>
  <c r="W105" i="3"/>
  <c r="X105" i="3" s="1"/>
  <c r="V105" i="3"/>
  <c r="U105" i="3"/>
  <c r="T105" i="3"/>
  <c r="S105" i="3"/>
  <c r="Y104" i="3"/>
  <c r="W104" i="3"/>
  <c r="X104" i="3" s="1"/>
  <c r="V104" i="3"/>
  <c r="T104" i="3"/>
  <c r="U104" i="3" s="1"/>
  <c r="S104" i="3"/>
  <c r="Y103" i="3"/>
  <c r="W103" i="3"/>
  <c r="X103" i="3" s="1"/>
  <c r="V103" i="3"/>
  <c r="T103" i="3"/>
  <c r="U103" i="3" s="1"/>
  <c r="S103" i="3"/>
  <c r="Y102" i="3"/>
  <c r="W102" i="3"/>
  <c r="X102" i="3" s="1"/>
  <c r="V102" i="3"/>
  <c r="T102" i="3"/>
  <c r="U102" i="3" s="1"/>
  <c r="S102" i="3"/>
  <c r="Y101" i="3"/>
  <c r="W101" i="3"/>
  <c r="X101" i="3" s="1"/>
  <c r="V101" i="3"/>
  <c r="T101" i="3"/>
  <c r="U101" i="3" s="1"/>
  <c r="S101" i="3"/>
  <c r="Y100" i="3"/>
  <c r="W100" i="3"/>
  <c r="X100" i="3" s="1"/>
  <c r="V100" i="3"/>
  <c r="T100" i="3"/>
  <c r="U100" i="3" s="1"/>
  <c r="S100" i="3"/>
  <c r="Y99" i="3"/>
  <c r="W99" i="3"/>
  <c r="X99" i="3" s="1"/>
  <c r="V99" i="3"/>
  <c r="T99" i="3"/>
  <c r="U99" i="3" s="1"/>
  <c r="S99" i="3"/>
  <c r="Y98" i="3"/>
  <c r="W98" i="3"/>
  <c r="X98" i="3" s="1"/>
  <c r="V98" i="3"/>
  <c r="T98" i="3"/>
  <c r="U98" i="3" s="1"/>
  <c r="S98" i="3"/>
  <c r="Y97" i="3"/>
  <c r="W97" i="3"/>
  <c r="X97" i="3" s="1"/>
  <c r="V97" i="3"/>
  <c r="T97" i="3"/>
  <c r="U97" i="3" s="1"/>
  <c r="S97" i="3"/>
  <c r="Y96" i="3"/>
  <c r="W96" i="3"/>
  <c r="X96" i="3" s="1"/>
  <c r="V96" i="3"/>
  <c r="T96" i="3"/>
  <c r="U96" i="3" s="1"/>
  <c r="S96" i="3"/>
  <c r="Y95" i="3"/>
  <c r="W95" i="3"/>
  <c r="X95" i="3" s="1"/>
  <c r="V95" i="3"/>
  <c r="T95" i="3"/>
  <c r="U95" i="3" s="1"/>
  <c r="S95" i="3"/>
  <c r="Y94" i="3"/>
  <c r="X94" i="3"/>
  <c r="W94" i="3"/>
  <c r="V94" i="3"/>
  <c r="T94" i="3"/>
  <c r="U94" i="3" s="1"/>
  <c r="S94" i="3"/>
  <c r="Y93" i="3"/>
  <c r="W93" i="3"/>
  <c r="X93" i="3" s="1"/>
  <c r="V93" i="3"/>
  <c r="T93" i="3"/>
  <c r="U93" i="3" s="1"/>
  <c r="S93" i="3"/>
  <c r="Y92" i="3"/>
  <c r="W92" i="3"/>
  <c r="X92" i="3" s="1"/>
  <c r="V92" i="3"/>
  <c r="T92" i="3"/>
  <c r="U92" i="3" s="1"/>
  <c r="S92" i="3"/>
  <c r="Y91" i="3"/>
  <c r="W91" i="3"/>
  <c r="X91" i="3" s="1"/>
  <c r="V91" i="3"/>
  <c r="T91" i="3"/>
  <c r="U91" i="3" s="1"/>
  <c r="S91" i="3"/>
  <c r="Y90" i="3"/>
  <c r="W90" i="3"/>
  <c r="X90" i="3" s="1"/>
  <c r="V90" i="3"/>
  <c r="T90" i="3"/>
  <c r="U90" i="3" s="1"/>
  <c r="S90" i="3"/>
  <c r="Y89" i="3"/>
  <c r="W89" i="3"/>
  <c r="X89" i="3" s="1"/>
  <c r="V89" i="3"/>
  <c r="T89" i="3"/>
  <c r="U89" i="3" s="1"/>
  <c r="S89" i="3"/>
  <c r="Y88" i="3"/>
  <c r="W88" i="3"/>
  <c r="X88" i="3" s="1"/>
  <c r="V88" i="3"/>
  <c r="T88" i="3"/>
  <c r="U88" i="3" s="1"/>
  <c r="S88" i="3"/>
  <c r="Y87" i="3"/>
  <c r="W87" i="3"/>
  <c r="X87" i="3" s="1"/>
  <c r="V87" i="3"/>
  <c r="T87" i="3"/>
  <c r="U87" i="3" s="1"/>
  <c r="S87" i="3"/>
  <c r="Y86" i="3"/>
  <c r="W86" i="3"/>
  <c r="X86" i="3" s="1"/>
  <c r="V86" i="3"/>
  <c r="T86" i="3"/>
  <c r="U86" i="3" s="1"/>
  <c r="S86" i="3"/>
  <c r="Y85" i="3"/>
  <c r="W85" i="3"/>
  <c r="X85" i="3" s="1"/>
  <c r="V85" i="3"/>
  <c r="T85" i="3"/>
  <c r="U85" i="3" s="1"/>
  <c r="S85" i="3"/>
  <c r="Y84" i="3"/>
  <c r="W84" i="3"/>
  <c r="X84" i="3" s="1"/>
  <c r="V84" i="3"/>
  <c r="T84" i="3"/>
  <c r="U84" i="3" s="1"/>
  <c r="S84" i="3"/>
  <c r="Y83" i="3"/>
  <c r="W83" i="3"/>
  <c r="X83" i="3" s="1"/>
  <c r="V83" i="3"/>
  <c r="T83" i="3"/>
  <c r="U83" i="3" s="1"/>
  <c r="S83" i="3"/>
  <c r="Y82" i="3"/>
  <c r="W82" i="3"/>
  <c r="X82" i="3" s="1"/>
  <c r="V82" i="3"/>
  <c r="T82" i="3"/>
  <c r="U82" i="3" s="1"/>
  <c r="S82" i="3"/>
  <c r="Y81" i="3"/>
  <c r="W81" i="3"/>
  <c r="X81" i="3" s="1"/>
  <c r="V81" i="3"/>
  <c r="T81" i="3"/>
  <c r="U81" i="3" s="1"/>
  <c r="S81" i="3"/>
  <c r="Y80" i="3"/>
  <c r="W80" i="3"/>
  <c r="X80" i="3" s="1"/>
  <c r="V80" i="3"/>
  <c r="T80" i="3"/>
  <c r="U80" i="3" s="1"/>
  <c r="S80" i="3"/>
  <c r="Y79" i="3"/>
  <c r="W79" i="3"/>
  <c r="X79" i="3" s="1"/>
  <c r="V79" i="3"/>
  <c r="T79" i="3"/>
  <c r="U79" i="3" s="1"/>
  <c r="S79" i="3"/>
  <c r="Y78" i="3"/>
  <c r="W78" i="3"/>
  <c r="X78" i="3" s="1"/>
  <c r="V78" i="3"/>
  <c r="T78" i="3"/>
  <c r="U78" i="3" s="1"/>
  <c r="S78" i="3"/>
  <c r="Y77" i="3"/>
  <c r="W77" i="3"/>
  <c r="X77" i="3" s="1"/>
  <c r="V77" i="3"/>
  <c r="T77" i="3"/>
  <c r="U77" i="3" s="1"/>
  <c r="S77" i="3"/>
  <c r="Y76" i="3"/>
  <c r="W76" i="3"/>
  <c r="X76" i="3" s="1"/>
  <c r="V76" i="3"/>
  <c r="T76" i="3"/>
  <c r="U76" i="3" s="1"/>
  <c r="S76" i="3"/>
  <c r="Y75" i="3"/>
  <c r="W75" i="3"/>
  <c r="X75" i="3" s="1"/>
  <c r="V75" i="3"/>
  <c r="T75" i="3"/>
  <c r="U75" i="3" s="1"/>
  <c r="S75" i="3"/>
  <c r="Y74" i="3"/>
  <c r="W74" i="3"/>
  <c r="X74" i="3" s="1"/>
  <c r="V74" i="3"/>
  <c r="T74" i="3"/>
  <c r="U74" i="3" s="1"/>
  <c r="S74" i="3"/>
  <c r="Y73" i="3"/>
  <c r="W73" i="3"/>
  <c r="X73" i="3" s="1"/>
  <c r="V73" i="3"/>
  <c r="T73" i="3"/>
  <c r="U73" i="3" s="1"/>
  <c r="S73" i="3"/>
  <c r="Y72" i="3"/>
  <c r="W72" i="3"/>
  <c r="X72" i="3" s="1"/>
  <c r="V72" i="3"/>
  <c r="T72" i="3"/>
  <c r="U72" i="3" s="1"/>
  <c r="S72" i="3"/>
  <c r="Y71" i="3"/>
  <c r="W71" i="3"/>
  <c r="X71" i="3" s="1"/>
  <c r="V71" i="3"/>
  <c r="T71" i="3"/>
  <c r="U71" i="3" s="1"/>
  <c r="S71" i="3"/>
  <c r="Y70" i="3"/>
  <c r="W70" i="3"/>
  <c r="X70" i="3" s="1"/>
  <c r="V70" i="3"/>
  <c r="T70" i="3"/>
  <c r="U70" i="3" s="1"/>
  <c r="S70" i="3"/>
  <c r="Y69" i="3"/>
  <c r="W69" i="3"/>
  <c r="X69" i="3" s="1"/>
  <c r="V69" i="3"/>
  <c r="T69" i="3"/>
  <c r="U69" i="3" s="1"/>
  <c r="S69" i="3"/>
  <c r="Y68" i="3"/>
  <c r="X68" i="3"/>
  <c r="W68" i="3"/>
  <c r="V68" i="3"/>
  <c r="T68" i="3"/>
  <c r="U68" i="3" s="1"/>
  <c r="S68" i="3"/>
  <c r="Y67" i="3"/>
  <c r="W67" i="3"/>
  <c r="X67" i="3" s="1"/>
  <c r="V67" i="3"/>
  <c r="T67" i="3"/>
  <c r="U67" i="3" s="1"/>
  <c r="S67" i="3"/>
  <c r="Y66" i="3"/>
  <c r="W66" i="3"/>
  <c r="X66" i="3" s="1"/>
  <c r="V66" i="3"/>
  <c r="T66" i="3"/>
  <c r="U66" i="3" s="1"/>
  <c r="S66" i="3"/>
  <c r="Y65" i="3"/>
  <c r="W65" i="3"/>
  <c r="X65" i="3" s="1"/>
  <c r="V65" i="3"/>
  <c r="T65" i="3"/>
  <c r="U65" i="3" s="1"/>
  <c r="S65" i="3"/>
  <c r="Y64" i="3"/>
  <c r="W64" i="3"/>
  <c r="X64" i="3" s="1"/>
  <c r="V64" i="3"/>
  <c r="T64" i="3"/>
  <c r="U64" i="3" s="1"/>
  <c r="S64" i="3"/>
  <c r="Y63" i="3"/>
  <c r="W63" i="3"/>
  <c r="X63" i="3" s="1"/>
  <c r="V63" i="3"/>
  <c r="T63" i="3"/>
  <c r="U63" i="3" s="1"/>
  <c r="S63" i="3"/>
  <c r="Y62" i="3"/>
  <c r="W62" i="3"/>
  <c r="X62" i="3" s="1"/>
  <c r="V62" i="3"/>
  <c r="T62" i="3"/>
  <c r="U62" i="3" s="1"/>
  <c r="S62" i="3"/>
  <c r="Y61" i="3"/>
  <c r="W61" i="3"/>
  <c r="X61" i="3" s="1"/>
  <c r="V61" i="3"/>
  <c r="T61" i="3"/>
  <c r="U61" i="3" s="1"/>
  <c r="S61" i="3"/>
  <c r="Y60" i="3"/>
  <c r="W60" i="3"/>
  <c r="X60" i="3" s="1"/>
  <c r="V60" i="3"/>
  <c r="T60" i="3"/>
  <c r="U60" i="3" s="1"/>
  <c r="S60" i="3"/>
  <c r="Y59" i="3"/>
  <c r="W59" i="3"/>
  <c r="X59" i="3" s="1"/>
  <c r="V59" i="3"/>
  <c r="U59" i="3"/>
  <c r="T59" i="3"/>
  <c r="S59" i="3"/>
  <c r="Y58" i="3"/>
  <c r="W58" i="3"/>
  <c r="X58" i="3" s="1"/>
  <c r="V58" i="3"/>
  <c r="T58" i="3"/>
  <c r="U58" i="3" s="1"/>
  <c r="S58" i="3"/>
  <c r="Y57" i="3"/>
  <c r="W57" i="3"/>
  <c r="X57" i="3" s="1"/>
  <c r="V57" i="3"/>
  <c r="T57" i="3"/>
  <c r="U57" i="3" s="1"/>
  <c r="S57" i="3"/>
  <c r="Y56" i="3"/>
  <c r="W56" i="3"/>
  <c r="X56" i="3" s="1"/>
  <c r="V56" i="3"/>
  <c r="T56" i="3"/>
  <c r="U56" i="3" s="1"/>
  <c r="S56" i="3"/>
  <c r="Y55" i="3"/>
  <c r="W55" i="3"/>
  <c r="X55" i="3" s="1"/>
  <c r="V55" i="3"/>
  <c r="T55" i="3"/>
  <c r="U55" i="3" s="1"/>
  <c r="S55" i="3"/>
  <c r="Y54" i="3"/>
  <c r="W54" i="3"/>
  <c r="X54" i="3" s="1"/>
  <c r="V54" i="3"/>
  <c r="T54" i="3"/>
  <c r="U54" i="3" s="1"/>
  <c r="S54" i="3"/>
  <c r="Y53" i="3"/>
  <c r="W53" i="3"/>
  <c r="X53" i="3" s="1"/>
  <c r="V53" i="3"/>
  <c r="U53" i="3"/>
  <c r="T53" i="3"/>
  <c r="S53" i="3"/>
  <c r="Y52" i="3"/>
  <c r="W52" i="3"/>
  <c r="X52" i="3" s="1"/>
  <c r="V52" i="3"/>
  <c r="T52" i="3"/>
  <c r="U52" i="3" s="1"/>
  <c r="S52" i="3"/>
  <c r="Y51" i="3"/>
  <c r="W51" i="3"/>
  <c r="X51" i="3" s="1"/>
  <c r="V51" i="3"/>
  <c r="T51" i="3"/>
  <c r="U51" i="3" s="1"/>
  <c r="S51" i="3"/>
  <c r="Y50" i="3"/>
  <c r="X50" i="3"/>
  <c r="W50" i="3"/>
  <c r="V50" i="3"/>
  <c r="T50" i="3"/>
  <c r="U50" i="3" s="1"/>
  <c r="S50" i="3"/>
  <c r="Y49" i="3"/>
  <c r="W49" i="3"/>
  <c r="X49" i="3" s="1"/>
  <c r="V49" i="3"/>
  <c r="T49" i="3"/>
  <c r="U49" i="3" s="1"/>
  <c r="S49" i="3"/>
  <c r="Y48" i="3"/>
  <c r="W48" i="3"/>
  <c r="X48" i="3" s="1"/>
  <c r="V48" i="3"/>
  <c r="T48" i="3"/>
  <c r="U48" i="3" s="1"/>
  <c r="S48" i="3"/>
  <c r="Y47" i="3"/>
  <c r="W47" i="3"/>
  <c r="X47" i="3" s="1"/>
  <c r="V47" i="3"/>
  <c r="T47" i="3"/>
  <c r="U47" i="3" s="1"/>
  <c r="S47" i="3"/>
  <c r="Y46" i="3"/>
  <c r="W46" i="3"/>
  <c r="X46" i="3" s="1"/>
  <c r="V46" i="3"/>
  <c r="T46" i="3"/>
  <c r="U46" i="3" s="1"/>
  <c r="S46" i="3"/>
  <c r="Y45" i="3"/>
  <c r="W45" i="3"/>
  <c r="X45" i="3" s="1"/>
  <c r="V45" i="3"/>
  <c r="T45" i="3"/>
  <c r="U45" i="3" s="1"/>
  <c r="S45" i="3"/>
  <c r="Y44" i="3"/>
  <c r="X44" i="3"/>
  <c r="W44" i="3"/>
  <c r="V44" i="3"/>
  <c r="T44" i="3"/>
  <c r="U44" i="3" s="1"/>
  <c r="S44" i="3"/>
  <c r="Y43" i="3"/>
  <c r="W43" i="3"/>
  <c r="X43" i="3" s="1"/>
  <c r="V43" i="3"/>
  <c r="T43" i="3"/>
  <c r="U43" i="3" s="1"/>
  <c r="S43" i="3"/>
  <c r="Y42" i="3"/>
  <c r="W42" i="3"/>
  <c r="X42" i="3" s="1"/>
  <c r="V42" i="3"/>
  <c r="T42" i="3"/>
  <c r="U42" i="3" s="1"/>
  <c r="S42" i="3"/>
  <c r="Y41" i="3"/>
  <c r="W41" i="3"/>
  <c r="X41" i="3" s="1"/>
  <c r="V41" i="3"/>
  <c r="T41" i="3"/>
  <c r="U41" i="3" s="1"/>
  <c r="S41" i="3"/>
  <c r="Y40" i="3"/>
  <c r="W40" i="3"/>
  <c r="X40" i="3" s="1"/>
  <c r="V40" i="3"/>
  <c r="T40" i="3"/>
  <c r="U40" i="3" s="1"/>
  <c r="S40" i="3"/>
  <c r="Y39" i="3"/>
  <c r="W39" i="3"/>
  <c r="X39" i="3" s="1"/>
  <c r="V39" i="3"/>
  <c r="T39" i="3"/>
  <c r="U39" i="3" s="1"/>
  <c r="S39" i="3"/>
  <c r="Y38" i="3"/>
  <c r="W38" i="3"/>
  <c r="X38" i="3" s="1"/>
  <c r="V38" i="3"/>
  <c r="T38" i="3"/>
  <c r="U38" i="3" s="1"/>
  <c r="S38" i="3"/>
  <c r="Y37" i="3"/>
  <c r="W37" i="3"/>
  <c r="X37" i="3" s="1"/>
  <c r="V37" i="3"/>
  <c r="T37" i="3"/>
  <c r="U37" i="3" s="1"/>
  <c r="S37" i="3"/>
  <c r="Y36" i="3"/>
  <c r="W36" i="3"/>
  <c r="X36" i="3" s="1"/>
  <c r="V36" i="3"/>
  <c r="T36" i="3"/>
  <c r="U36" i="3" s="1"/>
  <c r="S36" i="3"/>
  <c r="Y35" i="3"/>
  <c r="W35" i="3"/>
  <c r="X35" i="3" s="1"/>
  <c r="V35" i="3"/>
  <c r="U35" i="3"/>
  <c r="T35" i="3"/>
  <c r="S35" i="3"/>
  <c r="Y34" i="3"/>
  <c r="W34" i="3"/>
  <c r="X34" i="3" s="1"/>
  <c r="V34" i="3"/>
  <c r="T34" i="3"/>
  <c r="U34" i="3" s="1"/>
  <c r="S34" i="3"/>
  <c r="Y33" i="3"/>
  <c r="W33" i="3"/>
  <c r="X33" i="3" s="1"/>
  <c r="V33" i="3"/>
  <c r="T33" i="3"/>
  <c r="U33" i="3" s="1"/>
  <c r="S33" i="3"/>
  <c r="Y32" i="3"/>
  <c r="W32" i="3"/>
  <c r="X32" i="3" s="1"/>
  <c r="V32" i="3"/>
  <c r="T32" i="3"/>
  <c r="U32" i="3" s="1"/>
  <c r="S32" i="3"/>
  <c r="Y31" i="3"/>
  <c r="W31" i="3"/>
  <c r="X31" i="3" s="1"/>
  <c r="V31" i="3"/>
  <c r="T31" i="3"/>
  <c r="U31" i="3" s="1"/>
  <c r="S31" i="3"/>
  <c r="Y30" i="3"/>
  <c r="W30" i="3"/>
  <c r="X30" i="3" s="1"/>
  <c r="V30" i="3"/>
  <c r="T30" i="3"/>
  <c r="U30" i="3" s="1"/>
  <c r="S30" i="3"/>
  <c r="Y29" i="3"/>
  <c r="W29" i="3"/>
  <c r="X29" i="3" s="1"/>
  <c r="V29" i="3"/>
  <c r="U29" i="3"/>
  <c r="T29" i="3"/>
  <c r="S29" i="3"/>
  <c r="Y28" i="3"/>
  <c r="W28" i="3"/>
  <c r="X28" i="3" s="1"/>
  <c r="V28" i="3"/>
  <c r="T28" i="3"/>
  <c r="U28" i="3" s="1"/>
  <c r="S28" i="3"/>
  <c r="Y27" i="3"/>
  <c r="W27" i="3"/>
  <c r="X27" i="3" s="1"/>
  <c r="V27" i="3"/>
  <c r="T27" i="3"/>
  <c r="U27" i="3" s="1"/>
  <c r="S27" i="3"/>
  <c r="Y26" i="3"/>
  <c r="X26" i="3"/>
  <c r="W26" i="3"/>
  <c r="V26" i="3"/>
  <c r="T26" i="3"/>
  <c r="U26" i="3" s="1"/>
  <c r="S26" i="3"/>
  <c r="Y25" i="3"/>
  <c r="W25" i="3"/>
  <c r="X25" i="3" s="1"/>
  <c r="V25" i="3"/>
  <c r="T25" i="3"/>
  <c r="U25" i="3" s="1"/>
  <c r="S25" i="3"/>
  <c r="Y24" i="3"/>
  <c r="W24" i="3"/>
  <c r="X24" i="3" s="1"/>
  <c r="V24" i="3"/>
  <c r="T24" i="3"/>
  <c r="U24" i="3" s="1"/>
  <c r="S24" i="3"/>
  <c r="Y23" i="3"/>
  <c r="W23" i="3"/>
  <c r="X23" i="3" s="1"/>
  <c r="V23" i="3"/>
  <c r="T23" i="3"/>
  <c r="U23" i="3" s="1"/>
  <c r="S23" i="3"/>
  <c r="Y22" i="3"/>
  <c r="W22" i="3"/>
  <c r="X22" i="3" s="1"/>
  <c r="V22" i="3"/>
  <c r="T22" i="3"/>
  <c r="U22" i="3" s="1"/>
  <c r="S22" i="3"/>
  <c r="Y21" i="3"/>
  <c r="W21" i="3"/>
  <c r="X21" i="3" s="1"/>
  <c r="V21" i="3"/>
  <c r="T21" i="3"/>
  <c r="U21" i="3" s="1"/>
  <c r="S21" i="3"/>
  <c r="Y20" i="3"/>
  <c r="X20" i="3"/>
  <c r="W20" i="3"/>
  <c r="V20" i="3"/>
  <c r="T20" i="3"/>
  <c r="U20" i="3" s="1"/>
  <c r="S20" i="3"/>
  <c r="Y19" i="3"/>
  <c r="W19" i="3"/>
  <c r="X19" i="3" s="1"/>
  <c r="V19" i="3"/>
  <c r="T19" i="3"/>
  <c r="U19" i="3" s="1"/>
  <c r="S19" i="3"/>
  <c r="Y18" i="3"/>
  <c r="W18" i="3"/>
  <c r="X18" i="3" s="1"/>
  <c r="V18" i="3"/>
  <c r="T18" i="3"/>
  <c r="U18" i="3" s="1"/>
  <c r="S18" i="3"/>
  <c r="Y17" i="3"/>
  <c r="W17" i="3"/>
  <c r="X17" i="3" s="1"/>
  <c r="V17" i="3"/>
  <c r="U17" i="3"/>
  <c r="T17" i="3"/>
  <c r="S17" i="3"/>
  <c r="Y16" i="3"/>
  <c r="W16" i="3"/>
  <c r="X16" i="3" s="1"/>
  <c r="V16" i="3"/>
  <c r="T16" i="3"/>
  <c r="U16" i="3" s="1"/>
  <c r="S16" i="3"/>
  <c r="Y15" i="3"/>
  <c r="W15" i="3"/>
  <c r="X15" i="3" s="1"/>
  <c r="V15" i="3"/>
  <c r="T15" i="3"/>
  <c r="U15" i="3" s="1"/>
  <c r="S15" i="3"/>
  <c r="Y14" i="3"/>
  <c r="W14" i="3"/>
  <c r="X14" i="3" s="1"/>
  <c r="V14" i="3"/>
  <c r="T14" i="3"/>
  <c r="U14" i="3" s="1"/>
  <c r="S14" i="3"/>
  <c r="Y13" i="3"/>
  <c r="W13" i="3"/>
  <c r="X13" i="3" s="1"/>
  <c r="V13" i="3"/>
  <c r="T13" i="3"/>
  <c r="U13" i="3" s="1"/>
  <c r="S13" i="3"/>
  <c r="Y12" i="3"/>
  <c r="W12" i="3"/>
  <c r="X12" i="3" s="1"/>
  <c r="V12" i="3"/>
  <c r="T12" i="3"/>
  <c r="U12" i="3" s="1"/>
  <c r="S12" i="3"/>
  <c r="Y11" i="3"/>
  <c r="W11" i="3"/>
  <c r="X11" i="3" s="1"/>
  <c r="V11" i="3"/>
  <c r="T11" i="3"/>
  <c r="U11" i="3" s="1"/>
  <c r="S11" i="3"/>
  <c r="Y10" i="3"/>
  <c r="W10" i="3"/>
  <c r="X10" i="3" s="1"/>
  <c r="V10" i="3"/>
  <c r="T10" i="3"/>
  <c r="U10" i="3" s="1"/>
  <c r="S10" i="3"/>
  <c r="Y9" i="3"/>
  <c r="W9" i="3"/>
  <c r="X9" i="3" s="1"/>
  <c r="V9" i="3"/>
  <c r="T9" i="3"/>
  <c r="U9" i="3" s="1"/>
  <c r="S9" i="3"/>
  <c r="Y8" i="3"/>
  <c r="W8" i="3"/>
  <c r="X8" i="3" s="1"/>
  <c r="V8" i="3"/>
  <c r="T8" i="3"/>
  <c r="U8" i="3" s="1"/>
  <c r="S8" i="3"/>
  <c r="Y7" i="3"/>
  <c r="V7" i="3"/>
  <c r="Y156" i="5"/>
  <c r="W156" i="5"/>
  <c r="X156" i="5" s="1"/>
  <c r="V156" i="5"/>
  <c r="T156" i="5"/>
  <c r="U156" i="5" s="1"/>
  <c r="S156" i="5"/>
  <c r="Y155" i="5"/>
  <c r="W155" i="5"/>
  <c r="X155" i="5" s="1"/>
  <c r="V155" i="5"/>
  <c r="T155" i="5"/>
  <c r="U155" i="5" s="1"/>
  <c r="S155" i="5"/>
  <c r="Y154" i="5"/>
  <c r="W154" i="5"/>
  <c r="X154" i="5" s="1"/>
  <c r="V154" i="5"/>
  <c r="T154" i="5"/>
  <c r="U154" i="5" s="1"/>
  <c r="S154" i="5"/>
  <c r="Y153" i="5"/>
  <c r="W153" i="5"/>
  <c r="X153" i="5" s="1"/>
  <c r="V153" i="5"/>
  <c r="T153" i="5"/>
  <c r="U153" i="5" s="1"/>
  <c r="S153" i="5"/>
  <c r="Y152" i="5"/>
  <c r="W152" i="5"/>
  <c r="X152" i="5" s="1"/>
  <c r="V152" i="5"/>
  <c r="T152" i="5"/>
  <c r="U152" i="5" s="1"/>
  <c r="S152" i="5"/>
  <c r="Y151" i="5"/>
  <c r="W151" i="5"/>
  <c r="X151" i="5" s="1"/>
  <c r="V151" i="5"/>
  <c r="T151" i="5"/>
  <c r="U151" i="5" s="1"/>
  <c r="S151" i="5"/>
  <c r="Y150" i="5"/>
  <c r="W150" i="5"/>
  <c r="X150" i="5" s="1"/>
  <c r="V150" i="5"/>
  <c r="T150" i="5"/>
  <c r="U150" i="5" s="1"/>
  <c r="S150" i="5"/>
  <c r="Y149" i="5"/>
  <c r="W149" i="5"/>
  <c r="X149" i="5" s="1"/>
  <c r="V149" i="5"/>
  <c r="T149" i="5"/>
  <c r="U149" i="5" s="1"/>
  <c r="S149" i="5"/>
  <c r="Y148" i="5"/>
  <c r="W148" i="5"/>
  <c r="X148" i="5" s="1"/>
  <c r="V148" i="5"/>
  <c r="T148" i="5"/>
  <c r="U148" i="5" s="1"/>
  <c r="S148" i="5"/>
  <c r="Y147" i="5"/>
  <c r="W147" i="5"/>
  <c r="X147" i="5" s="1"/>
  <c r="V147" i="5"/>
  <c r="T147" i="5"/>
  <c r="U147" i="5" s="1"/>
  <c r="S147" i="5"/>
  <c r="Y146" i="5"/>
  <c r="W146" i="5"/>
  <c r="X146" i="5" s="1"/>
  <c r="V146" i="5"/>
  <c r="T146" i="5"/>
  <c r="U146" i="5" s="1"/>
  <c r="S146" i="5"/>
  <c r="Y145" i="5"/>
  <c r="W145" i="5"/>
  <c r="X145" i="5" s="1"/>
  <c r="V145" i="5"/>
  <c r="T145" i="5"/>
  <c r="U145" i="5" s="1"/>
  <c r="S145" i="5"/>
  <c r="Y144" i="5"/>
  <c r="W144" i="5"/>
  <c r="X144" i="5" s="1"/>
  <c r="V144" i="5"/>
  <c r="T144" i="5"/>
  <c r="U144" i="5" s="1"/>
  <c r="S144" i="5"/>
  <c r="Y143" i="5"/>
  <c r="X143" i="5"/>
  <c r="W143" i="5"/>
  <c r="V143" i="5"/>
  <c r="T143" i="5"/>
  <c r="U143" i="5" s="1"/>
  <c r="S143" i="5"/>
  <c r="Y142" i="5"/>
  <c r="W142" i="5"/>
  <c r="X142" i="5" s="1"/>
  <c r="V142" i="5"/>
  <c r="T142" i="5"/>
  <c r="U142" i="5" s="1"/>
  <c r="S142" i="5"/>
  <c r="Y141" i="5"/>
  <c r="W141" i="5"/>
  <c r="X141" i="5" s="1"/>
  <c r="V141" i="5"/>
  <c r="T141" i="5"/>
  <c r="U141" i="5" s="1"/>
  <c r="S141" i="5"/>
  <c r="Y140" i="5"/>
  <c r="X140" i="5"/>
  <c r="W140" i="5"/>
  <c r="V140" i="5"/>
  <c r="T140" i="5"/>
  <c r="U140" i="5" s="1"/>
  <c r="S140" i="5"/>
  <c r="Y139" i="5"/>
  <c r="W139" i="5"/>
  <c r="X139" i="5" s="1"/>
  <c r="V139" i="5"/>
  <c r="T139" i="5"/>
  <c r="U139" i="5" s="1"/>
  <c r="S139" i="5"/>
  <c r="Y138" i="5"/>
  <c r="W138" i="5"/>
  <c r="X138" i="5" s="1"/>
  <c r="V138" i="5"/>
  <c r="T138" i="5"/>
  <c r="U138" i="5" s="1"/>
  <c r="S138" i="5"/>
  <c r="Y137" i="5"/>
  <c r="W137" i="5"/>
  <c r="X137" i="5" s="1"/>
  <c r="V137" i="5"/>
  <c r="T137" i="5"/>
  <c r="U137" i="5" s="1"/>
  <c r="S137" i="5"/>
  <c r="Y136" i="5"/>
  <c r="W136" i="5"/>
  <c r="X136" i="5" s="1"/>
  <c r="V136" i="5"/>
  <c r="T136" i="5"/>
  <c r="U136" i="5" s="1"/>
  <c r="S136" i="5"/>
  <c r="Y135" i="5"/>
  <c r="W135" i="5"/>
  <c r="X135" i="5" s="1"/>
  <c r="V135" i="5"/>
  <c r="T135" i="5"/>
  <c r="U135" i="5" s="1"/>
  <c r="S135" i="5"/>
  <c r="Y134" i="5"/>
  <c r="W134" i="5"/>
  <c r="X134" i="5" s="1"/>
  <c r="V134" i="5"/>
  <c r="T134" i="5"/>
  <c r="U134" i="5" s="1"/>
  <c r="S134" i="5"/>
  <c r="Y133" i="5"/>
  <c r="W133" i="5"/>
  <c r="X133" i="5" s="1"/>
  <c r="V133" i="5"/>
  <c r="T133" i="5"/>
  <c r="U133" i="5" s="1"/>
  <c r="S133" i="5"/>
  <c r="Y132" i="5"/>
  <c r="W132" i="5"/>
  <c r="X132" i="5" s="1"/>
  <c r="V132" i="5"/>
  <c r="T132" i="5"/>
  <c r="U132" i="5" s="1"/>
  <c r="S132" i="5"/>
  <c r="Y131" i="5"/>
  <c r="W131" i="5"/>
  <c r="X131" i="5" s="1"/>
  <c r="V131" i="5"/>
  <c r="T131" i="5"/>
  <c r="U131" i="5" s="1"/>
  <c r="S131" i="5"/>
  <c r="Y130" i="5"/>
  <c r="W130" i="5"/>
  <c r="X130" i="5" s="1"/>
  <c r="V130" i="5"/>
  <c r="T130" i="5"/>
  <c r="U130" i="5" s="1"/>
  <c r="S130" i="5"/>
  <c r="Y129" i="5"/>
  <c r="W129" i="5"/>
  <c r="X129" i="5" s="1"/>
  <c r="V129" i="5"/>
  <c r="T129" i="5"/>
  <c r="U129" i="5" s="1"/>
  <c r="S129" i="5"/>
  <c r="Y128" i="5"/>
  <c r="W128" i="5"/>
  <c r="X128" i="5" s="1"/>
  <c r="V128" i="5"/>
  <c r="U128" i="5"/>
  <c r="T128" i="5"/>
  <c r="S128" i="5"/>
  <c r="Y127" i="5"/>
  <c r="W127" i="5"/>
  <c r="X127" i="5" s="1"/>
  <c r="V127" i="5"/>
  <c r="U127" i="5"/>
  <c r="T127" i="5"/>
  <c r="S127" i="5"/>
  <c r="Y126" i="5"/>
  <c r="W126" i="5"/>
  <c r="X126" i="5" s="1"/>
  <c r="V126" i="5"/>
  <c r="T126" i="5"/>
  <c r="U126" i="5" s="1"/>
  <c r="S126" i="5"/>
  <c r="Y125" i="5"/>
  <c r="W125" i="5"/>
  <c r="X125" i="5" s="1"/>
  <c r="V125" i="5"/>
  <c r="T125" i="5"/>
  <c r="U125" i="5" s="1"/>
  <c r="S125" i="5"/>
  <c r="Y124" i="5"/>
  <c r="W124" i="5"/>
  <c r="X124" i="5" s="1"/>
  <c r="V124" i="5"/>
  <c r="T124" i="5"/>
  <c r="U124" i="5" s="1"/>
  <c r="S124" i="5"/>
  <c r="Y123" i="5"/>
  <c r="W123" i="5"/>
  <c r="X123" i="5" s="1"/>
  <c r="V123" i="5"/>
  <c r="T123" i="5"/>
  <c r="U123" i="5" s="1"/>
  <c r="S123" i="5"/>
  <c r="Y122" i="5"/>
  <c r="X122" i="5"/>
  <c r="W122" i="5"/>
  <c r="V122" i="5"/>
  <c r="T122" i="5"/>
  <c r="U122" i="5" s="1"/>
  <c r="S122" i="5"/>
  <c r="Y121" i="5"/>
  <c r="W121" i="5"/>
  <c r="X121" i="5" s="1"/>
  <c r="V121" i="5"/>
  <c r="T121" i="5"/>
  <c r="U121" i="5" s="1"/>
  <c r="S121" i="5"/>
  <c r="Y120" i="5"/>
  <c r="W120" i="5"/>
  <c r="X120" i="5" s="1"/>
  <c r="V120" i="5"/>
  <c r="T120" i="5"/>
  <c r="U120" i="5" s="1"/>
  <c r="S120" i="5"/>
  <c r="Y119" i="5"/>
  <c r="W119" i="5"/>
  <c r="X119" i="5" s="1"/>
  <c r="V119" i="5"/>
  <c r="T119" i="5"/>
  <c r="U119" i="5" s="1"/>
  <c r="S119" i="5"/>
  <c r="Y118" i="5"/>
  <c r="W118" i="5"/>
  <c r="X118" i="5" s="1"/>
  <c r="V118" i="5"/>
  <c r="T118" i="5"/>
  <c r="U118" i="5" s="1"/>
  <c r="S118" i="5"/>
  <c r="Y117" i="5"/>
  <c r="W117" i="5"/>
  <c r="X117" i="5" s="1"/>
  <c r="V117" i="5"/>
  <c r="T117" i="5"/>
  <c r="U117" i="5" s="1"/>
  <c r="S117" i="5"/>
  <c r="Y116" i="5"/>
  <c r="W116" i="5"/>
  <c r="X116" i="5" s="1"/>
  <c r="V116" i="5"/>
  <c r="T116" i="5"/>
  <c r="U116" i="5" s="1"/>
  <c r="S116" i="5"/>
  <c r="Y115" i="5"/>
  <c r="W115" i="5"/>
  <c r="X115" i="5" s="1"/>
  <c r="V115" i="5"/>
  <c r="T115" i="5"/>
  <c r="U115" i="5" s="1"/>
  <c r="S115" i="5"/>
  <c r="Y114" i="5"/>
  <c r="W114" i="5"/>
  <c r="X114" i="5" s="1"/>
  <c r="V114" i="5"/>
  <c r="T114" i="5"/>
  <c r="U114" i="5" s="1"/>
  <c r="S114" i="5"/>
  <c r="Y113" i="5"/>
  <c r="W113" i="5"/>
  <c r="X113" i="5" s="1"/>
  <c r="V113" i="5"/>
  <c r="T113" i="5"/>
  <c r="U113" i="5" s="1"/>
  <c r="S113" i="5"/>
  <c r="Y112" i="5"/>
  <c r="W112" i="5"/>
  <c r="X112" i="5" s="1"/>
  <c r="V112" i="5"/>
  <c r="T112" i="5"/>
  <c r="U112" i="5" s="1"/>
  <c r="S112" i="5"/>
  <c r="Y111" i="5"/>
  <c r="W111" i="5"/>
  <c r="X111" i="5" s="1"/>
  <c r="V111" i="5"/>
  <c r="T111" i="5"/>
  <c r="U111" i="5" s="1"/>
  <c r="S111" i="5"/>
  <c r="Y110" i="5"/>
  <c r="W110" i="5"/>
  <c r="X110" i="5" s="1"/>
  <c r="V110" i="5"/>
  <c r="T110" i="5"/>
  <c r="U110" i="5" s="1"/>
  <c r="S110" i="5"/>
  <c r="Y109" i="5"/>
  <c r="W109" i="5"/>
  <c r="X109" i="5" s="1"/>
  <c r="V109" i="5"/>
  <c r="T109" i="5"/>
  <c r="U109" i="5" s="1"/>
  <c r="S109" i="5"/>
  <c r="Y108" i="5"/>
  <c r="W108" i="5"/>
  <c r="X108" i="5" s="1"/>
  <c r="V108" i="5"/>
  <c r="T108" i="5"/>
  <c r="U108" i="5" s="1"/>
  <c r="S108" i="5"/>
  <c r="Y107" i="5"/>
  <c r="W107" i="5"/>
  <c r="X107" i="5" s="1"/>
  <c r="V107" i="5"/>
  <c r="T107" i="5"/>
  <c r="U107" i="5" s="1"/>
  <c r="S107" i="5"/>
  <c r="Y106" i="5"/>
  <c r="W106" i="5"/>
  <c r="X106" i="5" s="1"/>
  <c r="V106" i="5"/>
  <c r="T106" i="5"/>
  <c r="U106" i="5" s="1"/>
  <c r="S106" i="5"/>
  <c r="Y105" i="5"/>
  <c r="W105" i="5"/>
  <c r="X105" i="5" s="1"/>
  <c r="V105" i="5"/>
  <c r="T105" i="5"/>
  <c r="U105" i="5" s="1"/>
  <c r="S105" i="5"/>
  <c r="Y104" i="5"/>
  <c r="W104" i="5"/>
  <c r="X104" i="5" s="1"/>
  <c r="V104" i="5"/>
  <c r="U104" i="5"/>
  <c r="T104" i="5"/>
  <c r="S104" i="5"/>
  <c r="Y103" i="5"/>
  <c r="W103" i="5"/>
  <c r="X103" i="5" s="1"/>
  <c r="V103" i="5"/>
  <c r="U103" i="5"/>
  <c r="T103" i="5"/>
  <c r="S103" i="5"/>
  <c r="Y102" i="5"/>
  <c r="W102" i="5"/>
  <c r="X102" i="5" s="1"/>
  <c r="V102" i="5"/>
  <c r="T102" i="5"/>
  <c r="U102" i="5" s="1"/>
  <c r="S102" i="5"/>
  <c r="Y101" i="5"/>
  <c r="W101" i="5"/>
  <c r="X101" i="5" s="1"/>
  <c r="V101" i="5"/>
  <c r="T101" i="5"/>
  <c r="U101" i="5" s="1"/>
  <c r="S101" i="5"/>
  <c r="Y100" i="5"/>
  <c r="W100" i="5"/>
  <c r="X100" i="5" s="1"/>
  <c r="V100" i="5"/>
  <c r="T100" i="5"/>
  <c r="U100" i="5" s="1"/>
  <c r="S100" i="5"/>
  <c r="Y99" i="5"/>
  <c r="W99" i="5"/>
  <c r="X99" i="5" s="1"/>
  <c r="V99" i="5"/>
  <c r="T99" i="5"/>
  <c r="U99" i="5" s="1"/>
  <c r="S99" i="5"/>
  <c r="Y98" i="5"/>
  <c r="X98" i="5"/>
  <c r="W98" i="5"/>
  <c r="V98" i="5"/>
  <c r="T98" i="5"/>
  <c r="U98" i="5" s="1"/>
  <c r="S98" i="5"/>
  <c r="Y97" i="5"/>
  <c r="W97" i="5"/>
  <c r="X97" i="5" s="1"/>
  <c r="V97" i="5"/>
  <c r="T97" i="5"/>
  <c r="U97" i="5" s="1"/>
  <c r="S97" i="5"/>
  <c r="Y96" i="5"/>
  <c r="W96" i="5"/>
  <c r="X96" i="5" s="1"/>
  <c r="V96" i="5"/>
  <c r="T96" i="5"/>
  <c r="U96" i="5" s="1"/>
  <c r="S96" i="5"/>
  <c r="Y95" i="5"/>
  <c r="W95" i="5"/>
  <c r="X95" i="5" s="1"/>
  <c r="V95" i="5"/>
  <c r="T95" i="5"/>
  <c r="U95" i="5" s="1"/>
  <c r="S95" i="5"/>
  <c r="Y94" i="5"/>
  <c r="W94" i="5"/>
  <c r="X94" i="5" s="1"/>
  <c r="V94" i="5"/>
  <c r="T94" i="5"/>
  <c r="U94" i="5" s="1"/>
  <c r="S94" i="5"/>
  <c r="Y93" i="5"/>
  <c r="W93" i="5"/>
  <c r="X93" i="5" s="1"/>
  <c r="V93" i="5"/>
  <c r="T93" i="5"/>
  <c r="U93" i="5" s="1"/>
  <c r="S93" i="5"/>
  <c r="Y92" i="5"/>
  <c r="W92" i="5"/>
  <c r="X92" i="5" s="1"/>
  <c r="V92" i="5"/>
  <c r="T92" i="5"/>
  <c r="U92" i="5" s="1"/>
  <c r="S92" i="5"/>
  <c r="Y91" i="5"/>
  <c r="W91" i="5"/>
  <c r="X91" i="5" s="1"/>
  <c r="V91" i="5"/>
  <c r="T91" i="5"/>
  <c r="U91" i="5" s="1"/>
  <c r="S91" i="5"/>
  <c r="Y90" i="5"/>
  <c r="W90" i="5"/>
  <c r="X90" i="5" s="1"/>
  <c r="V90" i="5"/>
  <c r="T90" i="5"/>
  <c r="U90" i="5" s="1"/>
  <c r="S90" i="5"/>
  <c r="Y89" i="5"/>
  <c r="W89" i="5"/>
  <c r="X89" i="5" s="1"/>
  <c r="V89" i="5"/>
  <c r="T89" i="5"/>
  <c r="U89" i="5" s="1"/>
  <c r="S89" i="5"/>
  <c r="Y88" i="5"/>
  <c r="W88" i="5"/>
  <c r="X88" i="5" s="1"/>
  <c r="V88" i="5"/>
  <c r="T88" i="5"/>
  <c r="U88" i="5" s="1"/>
  <c r="S88" i="5"/>
  <c r="Y87" i="5"/>
  <c r="W87" i="5"/>
  <c r="X87" i="5" s="1"/>
  <c r="V87" i="5"/>
  <c r="T87" i="5"/>
  <c r="U87" i="5" s="1"/>
  <c r="S87" i="5"/>
  <c r="Y86" i="5"/>
  <c r="W86" i="5"/>
  <c r="X86" i="5" s="1"/>
  <c r="V86" i="5"/>
  <c r="T86" i="5"/>
  <c r="U86" i="5" s="1"/>
  <c r="S86" i="5"/>
  <c r="Y85" i="5"/>
  <c r="W85" i="5"/>
  <c r="X85" i="5" s="1"/>
  <c r="V85" i="5"/>
  <c r="T85" i="5"/>
  <c r="U85" i="5" s="1"/>
  <c r="S85" i="5"/>
  <c r="Y84" i="5"/>
  <c r="W84" i="5"/>
  <c r="X84" i="5" s="1"/>
  <c r="V84" i="5"/>
  <c r="T84" i="5"/>
  <c r="U84" i="5" s="1"/>
  <c r="S84" i="5"/>
  <c r="Y83" i="5"/>
  <c r="W83" i="5"/>
  <c r="X83" i="5" s="1"/>
  <c r="V83" i="5"/>
  <c r="T83" i="5"/>
  <c r="U83" i="5" s="1"/>
  <c r="S83" i="5"/>
  <c r="Y82" i="5"/>
  <c r="W82" i="5"/>
  <c r="X82" i="5" s="1"/>
  <c r="V82" i="5"/>
  <c r="T82" i="5"/>
  <c r="U82" i="5" s="1"/>
  <c r="S82" i="5"/>
  <c r="Y81" i="5"/>
  <c r="W81" i="5"/>
  <c r="X81" i="5" s="1"/>
  <c r="V81" i="5"/>
  <c r="T81" i="5"/>
  <c r="U81" i="5" s="1"/>
  <c r="S81" i="5"/>
  <c r="Y80" i="5"/>
  <c r="W80" i="5"/>
  <c r="X80" i="5" s="1"/>
  <c r="V80" i="5"/>
  <c r="U80" i="5"/>
  <c r="T80" i="5"/>
  <c r="S80" i="5"/>
  <c r="Y79" i="5"/>
  <c r="W79" i="5"/>
  <c r="X79" i="5" s="1"/>
  <c r="V79" i="5"/>
  <c r="U79" i="5"/>
  <c r="T79" i="5"/>
  <c r="S79" i="5"/>
  <c r="Y78" i="5"/>
  <c r="W78" i="5"/>
  <c r="X78" i="5" s="1"/>
  <c r="V78" i="5"/>
  <c r="T78" i="5"/>
  <c r="U78" i="5" s="1"/>
  <c r="S78" i="5"/>
  <c r="Y77" i="5"/>
  <c r="W77" i="5"/>
  <c r="X77" i="5" s="1"/>
  <c r="V77" i="5"/>
  <c r="T77" i="5"/>
  <c r="U77" i="5" s="1"/>
  <c r="S77" i="5"/>
  <c r="Y76" i="5"/>
  <c r="W76" i="5"/>
  <c r="X76" i="5" s="1"/>
  <c r="V76" i="5"/>
  <c r="T76" i="5"/>
  <c r="U76" i="5" s="1"/>
  <c r="S76" i="5"/>
  <c r="Y75" i="5"/>
  <c r="W75" i="5"/>
  <c r="X75" i="5" s="1"/>
  <c r="V75" i="5"/>
  <c r="T75" i="5"/>
  <c r="U75" i="5" s="1"/>
  <c r="S75" i="5"/>
  <c r="Y74" i="5"/>
  <c r="X74" i="5"/>
  <c r="W74" i="5"/>
  <c r="V74" i="5"/>
  <c r="T74" i="5"/>
  <c r="U74" i="5" s="1"/>
  <c r="S74" i="5"/>
  <c r="Y73" i="5"/>
  <c r="W73" i="5"/>
  <c r="X73" i="5" s="1"/>
  <c r="V73" i="5"/>
  <c r="T73" i="5"/>
  <c r="U73" i="5" s="1"/>
  <c r="S73" i="5"/>
  <c r="Y72" i="5"/>
  <c r="W72" i="5"/>
  <c r="X72" i="5" s="1"/>
  <c r="V72" i="5"/>
  <c r="T72" i="5"/>
  <c r="U72" i="5" s="1"/>
  <c r="S72" i="5"/>
  <c r="Y71" i="5"/>
  <c r="W71" i="5"/>
  <c r="X71" i="5" s="1"/>
  <c r="V71" i="5"/>
  <c r="T71" i="5"/>
  <c r="U71" i="5" s="1"/>
  <c r="S71" i="5"/>
  <c r="Y70" i="5"/>
  <c r="W70" i="5"/>
  <c r="X70" i="5" s="1"/>
  <c r="V70" i="5"/>
  <c r="T70" i="5"/>
  <c r="U70" i="5" s="1"/>
  <c r="S70" i="5"/>
  <c r="Y69" i="5"/>
  <c r="W69" i="5"/>
  <c r="X69" i="5" s="1"/>
  <c r="V69" i="5"/>
  <c r="T69" i="5"/>
  <c r="U69" i="5" s="1"/>
  <c r="S69" i="5"/>
  <c r="Y68" i="5"/>
  <c r="W68" i="5"/>
  <c r="X68" i="5" s="1"/>
  <c r="V68" i="5"/>
  <c r="T68" i="5"/>
  <c r="U68" i="5" s="1"/>
  <c r="S68" i="5"/>
  <c r="Y67" i="5"/>
  <c r="W67" i="5"/>
  <c r="X67" i="5" s="1"/>
  <c r="V67" i="5"/>
  <c r="T67" i="5"/>
  <c r="U67" i="5" s="1"/>
  <c r="S67" i="5"/>
  <c r="Y66" i="5"/>
  <c r="W66" i="5"/>
  <c r="X66" i="5" s="1"/>
  <c r="V66" i="5"/>
  <c r="T66" i="5"/>
  <c r="U66" i="5" s="1"/>
  <c r="S66" i="5"/>
  <c r="Y65" i="5"/>
  <c r="W65" i="5"/>
  <c r="X65" i="5" s="1"/>
  <c r="V65" i="5"/>
  <c r="T65" i="5"/>
  <c r="U65" i="5" s="1"/>
  <c r="S65" i="5"/>
  <c r="Y64" i="5"/>
  <c r="W64" i="5"/>
  <c r="X64" i="5" s="1"/>
  <c r="V64" i="5"/>
  <c r="T64" i="5"/>
  <c r="U64" i="5" s="1"/>
  <c r="S64" i="5"/>
  <c r="Y63" i="5"/>
  <c r="W63" i="5"/>
  <c r="X63" i="5" s="1"/>
  <c r="V63" i="5"/>
  <c r="T63" i="5"/>
  <c r="U63" i="5" s="1"/>
  <c r="S63" i="5"/>
  <c r="Y62" i="5"/>
  <c r="W62" i="5"/>
  <c r="X62" i="5" s="1"/>
  <c r="V62" i="5"/>
  <c r="T62" i="5"/>
  <c r="U62" i="5" s="1"/>
  <c r="S62" i="5"/>
  <c r="Y61" i="5"/>
  <c r="W61" i="5"/>
  <c r="X61" i="5" s="1"/>
  <c r="V61" i="5"/>
  <c r="T61" i="5"/>
  <c r="U61" i="5" s="1"/>
  <c r="S61" i="5"/>
  <c r="Y60" i="5"/>
  <c r="W60" i="5"/>
  <c r="X60" i="5" s="1"/>
  <c r="V60" i="5"/>
  <c r="T60" i="5"/>
  <c r="U60" i="5" s="1"/>
  <c r="S60" i="5"/>
  <c r="Y59" i="5"/>
  <c r="W59" i="5"/>
  <c r="X59" i="5" s="1"/>
  <c r="V59" i="5"/>
  <c r="T59" i="5"/>
  <c r="U59" i="5" s="1"/>
  <c r="S59" i="5"/>
  <c r="Y58" i="5"/>
  <c r="W58" i="5"/>
  <c r="X58" i="5" s="1"/>
  <c r="V58" i="5"/>
  <c r="T58" i="5"/>
  <c r="U58" i="5" s="1"/>
  <c r="S58" i="5"/>
  <c r="Y57" i="5"/>
  <c r="W57" i="5"/>
  <c r="X57" i="5" s="1"/>
  <c r="V57" i="5"/>
  <c r="T57" i="5"/>
  <c r="U57" i="5" s="1"/>
  <c r="S57" i="5"/>
  <c r="Y56" i="5"/>
  <c r="W56" i="5"/>
  <c r="X56" i="5" s="1"/>
  <c r="V56" i="5"/>
  <c r="U56" i="5"/>
  <c r="T56" i="5"/>
  <c r="S56" i="5"/>
  <c r="Y55" i="5"/>
  <c r="W55" i="5"/>
  <c r="X55" i="5" s="1"/>
  <c r="V55" i="5"/>
  <c r="U55" i="5"/>
  <c r="T55" i="5"/>
  <c r="S55" i="5"/>
  <c r="Y54" i="5"/>
  <c r="W54" i="5"/>
  <c r="X54" i="5" s="1"/>
  <c r="V54" i="5"/>
  <c r="T54" i="5"/>
  <c r="U54" i="5" s="1"/>
  <c r="S54" i="5"/>
  <c r="Y53" i="5"/>
  <c r="W53" i="5"/>
  <c r="X53" i="5" s="1"/>
  <c r="V53" i="5"/>
  <c r="T53" i="5"/>
  <c r="U53" i="5" s="1"/>
  <c r="S53" i="5"/>
  <c r="Y52" i="5"/>
  <c r="W52" i="5"/>
  <c r="X52" i="5" s="1"/>
  <c r="V52" i="5"/>
  <c r="T52" i="5"/>
  <c r="U52" i="5" s="1"/>
  <c r="S52" i="5"/>
  <c r="Y51" i="5"/>
  <c r="W51" i="5"/>
  <c r="X51" i="5" s="1"/>
  <c r="V51" i="5"/>
  <c r="T51" i="5"/>
  <c r="U51" i="5" s="1"/>
  <c r="S51" i="5"/>
  <c r="Y50" i="5"/>
  <c r="X50" i="5"/>
  <c r="W50" i="5"/>
  <c r="V50" i="5"/>
  <c r="T50" i="5"/>
  <c r="U50" i="5" s="1"/>
  <c r="S50" i="5"/>
  <c r="Y49" i="5"/>
  <c r="W49" i="5"/>
  <c r="X49" i="5" s="1"/>
  <c r="V49" i="5"/>
  <c r="T49" i="5"/>
  <c r="U49" i="5" s="1"/>
  <c r="S49" i="5"/>
  <c r="Y48" i="5"/>
  <c r="W48" i="5"/>
  <c r="X48" i="5" s="1"/>
  <c r="V48" i="5"/>
  <c r="T48" i="5"/>
  <c r="U48" i="5" s="1"/>
  <c r="S48" i="5"/>
  <c r="Y47" i="5"/>
  <c r="W47" i="5"/>
  <c r="X47" i="5" s="1"/>
  <c r="V47" i="5"/>
  <c r="T47" i="5"/>
  <c r="U47" i="5" s="1"/>
  <c r="S47" i="5"/>
  <c r="Y46" i="5"/>
  <c r="W46" i="5"/>
  <c r="X46" i="5" s="1"/>
  <c r="V46" i="5"/>
  <c r="T46" i="5"/>
  <c r="U46" i="5" s="1"/>
  <c r="S46" i="5"/>
  <c r="Y45" i="5"/>
  <c r="W45" i="5"/>
  <c r="X45" i="5" s="1"/>
  <c r="V45" i="5"/>
  <c r="T45" i="5"/>
  <c r="U45" i="5" s="1"/>
  <c r="S45" i="5"/>
  <c r="Y44" i="5"/>
  <c r="W44" i="5"/>
  <c r="X44" i="5" s="1"/>
  <c r="V44" i="5"/>
  <c r="T44" i="5"/>
  <c r="U44" i="5" s="1"/>
  <c r="S44" i="5"/>
  <c r="Y43" i="5"/>
  <c r="W43" i="5"/>
  <c r="X43" i="5" s="1"/>
  <c r="V43" i="5"/>
  <c r="T43" i="5"/>
  <c r="U43" i="5" s="1"/>
  <c r="S43" i="5"/>
  <c r="Y42" i="5"/>
  <c r="W42" i="5"/>
  <c r="X42" i="5" s="1"/>
  <c r="V42" i="5"/>
  <c r="T42" i="5"/>
  <c r="U42" i="5" s="1"/>
  <c r="S42" i="5"/>
  <c r="Y41" i="5"/>
  <c r="W41" i="5"/>
  <c r="X41" i="5" s="1"/>
  <c r="V41" i="5"/>
  <c r="T41" i="5"/>
  <c r="U41" i="5" s="1"/>
  <c r="S41" i="5"/>
  <c r="Y40" i="5"/>
  <c r="W40" i="5"/>
  <c r="X40" i="5" s="1"/>
  <c r="V40" i="5"/>
  <c r="T40" i="5"/>
  <c r="U40" i="5" s="1"/>
  <c r="S40" i="5"/>
  <c r="Y39" i="5"/>
  <c r="W39" i="5"/>
  <c r="X39" i="5" s="1"/>
  <c r="V39" i="5"/>
  <c r="T39" i="5"/>
  <c r="U39" i="5" s="1"/>
  <c r="S39" i="5"/>
  <c r="Y38" i="5"/>
  <c r="W38" i="5"/>
  <c r="X38" i="5" s="1"/>
  <c r="V38" i="5"/>
  <c r="T38" i="5"/>
  <c r="U38" i="5" s="1"/>
  <c r="S38" i="5"/>
  <c r="Y37" i="5"/>
  <c r="W37" i="5"/>
  <c r="X37" i="5" s="1"/>
  <c r="V37" i="5"/>
  <c r="T37" i="5"/>
  <c r="U37" i="5" s="1"/>
  <c r="S37" i="5"/>
  <c r="Y36" i="5"/>
  <c r="W36" i="5"/>
  <c r="X36" i="5" s="1"/>
  <c r="V36" i="5"/>
  <c r="T36" i="5"/>
  <c r="U36" i="5" s="1"/>
  <c r="S36" i="5"/>
  <c r="Y35" i="5"/>
  <c r="W35" i="5"/>
  <c r="X35" i="5" s="1"/>
  <c r="V35" i="5"/>
  <c r="T35" i="5"/>
  <c r="U35" i="5" s="1"/>
  <c r="S35" i="5"/>
  <c r="Y34" i="5"/>
  <c r="W34" i="5"/>
  <c r="X34" i="5" s="1"/>
  <c r="V34" i="5"/>
  <c r="T34" i="5"/>
  <c r="U34" i="5" s="1"/>
  <c r="S34" i="5"/>
  <c r="Y33" i="5"/>
  <c r="W33" i="5"/>
  <c r="X33" i="5" s="1"/>
  <c r="V33" i="5"/>
  <c r="T33" i="5"/>
  <c r="U33" i="5" s="1"/>
  <c r="S33" i="5"/>
  <c r="Y32" i="5"/>
  <c r="W32" i="5"/>
  <c r="X32" i="5" s="1"/>
  <c r="V32" i="5"/>
  <c r="U32" i="5"/>
  <c r="T32" i="5"/>
  <c r="S32" i="5"/>
  <c r="Y31" i="5"/>
  <c r="W31" i="5"/>
  <c r="X31" i="5" s="1"/>
  <c r="V31" i="5"/>
  <c r="U31" i="5"/>
  <c r="T31" i="5"/>
  <c r="S31" i="5"/>
  <c r="Y30" i="5"/>
  <c r="W30" i="5"/>
  <c r="X30" i="5" s="1"/>
  <c r="V30" i="5"/>
  <c r="T30" i="5"/>
  <c r="U30" i="5" s="1"/>
  <c r="S30" i="5"/>
  <c r="Y29" i="5"/>
  <c r="W29" i="5"/>
  <c r="X29" i="5" s="1"/>
  <c r="V29" i="5"/>
  <c r="T29" i="5"/>
  <c r="U29" i="5" s="1"/>
  <c r="S29" i="5"/>
  <c r="Y28" i="5"/>
  <c r="W28" i="5"/>
  <c r="X28" i="5" s="1"/>
  <c r="V28" i="5"/>
  <c r="T28" i="5"/>
  <c r="U28" i="5" s="1"/>
  <c r="S28" i="5"/>
  <c r="Y27" i="5"/>
  <c r="W27" i="5"/>
  <c r="X27" i="5" s="1"/>
  <c r="V27" i="5"/>
  <c r="T27" i="5"/>
  <c r="U27" i="5" s="1"/>
  <c r="S27" i="5"/>
  <c r="Y26" i="5"/>
  <c r="X26" i="5"/>
  <c r="W26" i="5"/>
  <c r="V26" i="5"/>
  <c r="T26" i="5"/>
  <c r="U26" i="5" s="1"/>
  <c r="S26" i="5"/>
  <c r="Y25" i="5"/>
  <c r="W25" i="5"/>
  <c r="X25" i="5" s="1"/>
  <c r="V25" i="5"/>
  <c r="T25" i="5"/>
  <c r="U25" i="5" s="1"/>
  <c r="S25" i="5"/>
  <c r="Y24" i="5"/>
  <c r="W24" i="5"/>
  <c r="X24" i="5" s="1"/>
  <c r="V24" i="5"/>
  <c r="T24" i="5"/>
  <c r="U24" i="5" s="1"/>
  <c r="S24" i="5"/>
  <c r="Y23" i="5"/>
  <c r="W23" i="5"/>
  <c r="X23" i="5" s="1"/>
  <c r="V23" i="5"/>
  <c r="T23" i="5"/>
  <c r="U23" i="5" s="1"/>
  <c r="S23" i="5"/>
  <c r="Y22" i="5"/>
  <c r="W22" i="5"/>
  <c r="X22" i="5" s="1"/>
  <c r="V22" i="5"/>
  <c r="T22" i="5"/>
  <c r="U22" i="5" s="1"/>
  <c r="S22" i="5"/>
  <c r="Y21" i="5"/>
  <c r="W21" i="5"/>
  <c r="X21" i="5" s="1"/>
  <c r="V21" i="5"/>
  <c r="T21" i="5"/>
  <c r="U21" i="5" s="1"/>
  <c r="S21" i="5"/>
  <c r="Y20" i="5"/>
  <c r="W20" i="5"/>
  <c r="X20" i="5" s="1"/>
  <c r="V20" i="5"/>
  <c r="T20" i="5"/>
  <c r="U20" i="5" s="1"/>
  <c r="S20" i="5"/>
  <c r="Y19" i="5"/>
  <c r="W19" i="5"/>
  <c r="X19" i="5" s="1"/>
  <c r="V19" i="5"/>
  <c r="T19" i="5"/>
  <c r="U19" i="5" s="1"/>
  <c r="S19" i="5"/>
  <c r="Y18" i="5"/>
  <c r="W18" i="5"/>
  <c r="X18" i="5" s="1"/>
  <c r="V18" i="5"/>
  <c r="T18" i="5"/>
  <c r="U18" i="5" s="1"/>
  <c r="S18" i="5"/>
  <c r="Y17" i="5"/>
  <c r="W17" i="5"/>
  <c r="X17" i="5" s="1"/>
  <c r="V17" i="5"/>
  <c r="T17" i="5"/>
  <c r="U17" i="5" s="1"/>
  <c r="S17" i="5"/>
  <c r="Y16" i="5"/>
  <c r="W16" i="5"/>
  <c r="X16" i="5" s="1"/>
  <c r="V16" i="5"/>
  <c r="T16" i="5"/>
  <c r="U16" i="5" s="1"/>
  <c r="S16" i="5"/>
  <c r="Y15" i="5"/>
  <c r="W15" i="5"/>
  <c r="X15" i="5" s="1"/>
  <c r="V15" i="5"/>
  <c r="T15" i="5"/>
  <c r="U15" i="5" s="1"/>
  <c r="S15" i="5"/>
  <c r="Y14" i="5"/>
  <c r="W14" i="5"/>
  <c r="X14" i="5" s="1"/>
  <c r="V14" i="5"/>
  <c r="T14" i="5"/>
  <c r="U14" i="5" s="1"/>
  <c r="S14" i="5"/>
  <c r="Y13" i="5"/>
  <c r="W13" i="5"/>
  <c r="X13" i="5" s="1"/>
  <c r="V13" i="5"/>
  <c r="T13" i="5"/>
  <c r="U13" i="5" s="1"/>
  <c r="S13" i="5"/>
  <c r="Y12" i="5"/>
  <c r="W12" i="5"/>
  <c r="X12" i="5" s="1"/>
  <c r="V12" i="5"/>
  <c r="T12" i="5"/>
  <c r="U12" i="5" s="1"/>
  <c r="S12" i="5"/>
  <c r="Y11" i="5"/>
  <c r="W11" i="5"/>
  <c r="X11" i="5" s="1"/>
  <c r="V11" i="5"/>
  <c r="T11" i="5"/>
  <c r="U11" i="5" s="1"/>
  <c r="S11" i="5"/>
  <c r="Y10" i="5"/>
  <c r="W10" i="5"/>
  <c r="X10" i="5" s="1"/>
  <c r="V10" i="5"/>
  <c r="T10" i="5"/>
  <c r="U10" i="5" s="1"/>
  <c r="S10" i="5"/>
  <c r="Y9" i="5"/>
  <c r="W9" i="5"/>
  <c r="X9" i="5" s="1"/>
  <c r="V9" i="5"/>
  <c r="T9" i="5"/>
  <c r="U9" i="5" s="1"/>
  <c r="S9" i="5"/>
  <c r="Y8" i="5"/>
  <c r="W8" i="5"/>
  <c r="X8" i="5" s="1"/>
  <c r="V8" i="5"/>
  <c r="U8" i="5"/>
  <c r="T8" i="5"/>
  <c r="S8" i="5"/>
  <c r="Y7" i="5"/>
  <c r="V7" i="5"/>
  <c r="S7" i="1"/>
  <c r="P7" i="3"/>
  <c r="Q7" i="3"/>
  <c r="R7" i="3" s="1"/>
  <c r="S7" i="3"/>
  <c r="T7" i="3"/>
  <c r="U7" i="3" s="1"/>
  <c r="W7" i="3"/>
  <c r="X7" i="3" s="1"/>
  <c r="Z7" i="3"/>
  <c r="H302" i="7" s="1"/>
  <c r="G45" i="7"/>
  <c r="G81" i="7"/>
  <c r="G105" i="7"/>
  <c r="P6" i="1"/>
  <c r="Q6" i="1"/>
  <c r="R6" i="1" s="1"/>
  <c r="S6" i="1"/>
  <c r="T6" i="1"/>
  <c r="U6" i="1" s="1"/>
  <c r="V6" i="1"/>
  <c r="W6" i="1"/>
  <c r="X6" i="1" s="1"/>
  <c r="Y6" i="1"/>
  <c r="Z6" i="1"/>
  <c r="Z156" i="5"/>
  <c r="H601" i="7" s="1"/>
  <c r="Z155" i="5"/>
  <c r="H600" i="7" s="1"/>
  <c r="Z154" i="5"/>
  <c r="H599" i="7" s="1"/>
  <c r="Z153" i="5"/>
  <c r="H598" i="7" s="1"/>
  <c r="Z152" i="5"/>
  <c r="H597" i="7" s="1"/>
  <c r="Z151" i="5"/>
  <c r="H596" i="7" s="1"/>
  <c r="Z150" i="5"/>
  <c r="H595" i="7" s="1"/>
  <c r="Z149" i="5"/>
  <c r="H594" i="7" s="1"/>
  <c r="Z148" i="5"/>
  <c r="H593" i="7" s="1"/>
  <c r="Z147" i="5"/>
  <c r="H592" i="7" s="1"/>
  <c r="Z146" i="5"/>
  <c r="H591" i="7" s="1"/>
  <c r="Z145" i="5"/>
  <c r="H590" i="7" s="1"/>
  <c r="Z144" i="5"/>
  <c r="H589" i="7" s="1"/>
  <c r="Z143" i="5"/>
  <c r="H588" i="7" s="1"/>
  <c r="Z142" i="5"/>
  <c r="H587" i="7" s="1"/>
  <c r="Z141" i="5"/>
  <c r="H586" i="7" s="1"/>
  <c r="Z140" i="5"/>
  <c r="H585" i="7" s="1"/>
  <c r="Z139" i="5"/>
  <c r="H584" i="7" s="1"/>
  <c r="Z138" i="5"/>
  <c r="H583" i="7" s="1"/>
  <c r="Z137" i="5"/>
  <c r="H582" i="7" s="1"/>
  <c r="Z136" i="5"/>
  <c r="H581" i="7" s="1"/>
  <c r="Z135" i="5"/>
  <c r="H580" i="7" s="1"/>
  <c r="Z134" i="5"/>
  <c r="H579" i="7" s="1"/>
  <c r="Z133" i="5"/>
  <c r="H578" i="7" s="1"/>
  <c r="Z132" i="5"/>
  <c r="H577" i="7" s="1"/>
  <c r="Z131" i="5"/>
  <c r="H576" i="7" s="1"/>
  <c r="Z130" i="5"/>
  <c r="H575" i="7" s="1"/>
  <c r="Z129" i="5"/>
  <c r="H574" i="7" s="1"/>
  <c r="Z128" i="5"/>
  <c r="H573" i="7" s="1"/>
  <c r="Z127" i="5"/>
  <c r="H572" i="7" s="1"/>
  <c r="Z126" i="5"/>
  <c r="H571" i="7" s="1"/>
  <c r="Z125" i="5"/>
  <c r="H570" i="7" s="1"/>
  <c r="Z124" i="5"/>
  <c r="H569" i="7" s="1"/>
  <c r="Z123" i="5"/>
  <c r="H568" i="7" s="1"/>
  <c r="Z122" i="5"/>
  <c r="H567" i="7" s="1"/>
  <c r="Z121" i="5"/>
  <c r="H566" i="7" s="1"/>
  <c r="Z120" i="5"/>
  <c r="H565" i="7" s="1"/>
  <c r="Z119" i="5"/>
  <c r="H564" i="7" s="1"/>
  <c r="Z118" i="5"/>
  <c r="H563" i="7" s="1"/>
  <c r="Z117" i="5"/>
  <c r="H562" i="7" s="1"/>
  <c r="Z116" i="5"/>
  <c r="H561" i="7" s="1"/>
  <c r="Z115" i="5"/>
  <c r="H560" i="7" s="1"/>
  <c r="Z114" i="5"/>
  <c r="H559" i="7" s="1"/>
  <c r="Z113" i="5"/>
  <c r="H558" i="7" s="1"/>
  <c r="Z112" i="5"/>
  <c r="H557" i="7" s="1"/>
  <c r="Z111" i="5"/>
  <c r="H556" i="7" s="1"/>
  <c r="Z110" i="5"/>
  <c r="H555" i="7" s="1"/>
  <c r="Z109" i="5"/>
  <c r="H554" i="7" s="1"/>
  <c r="Z108" i="5"/>
  <c r="H553" i="7" s="1"/>
  <c r="Z107" i="5"/>
  <c r="H552" i="7" s="1"/>
  <c r="Z106" i="5"/>
  <c r="H551" i="7" s="1"/>
  <c r="Z105" i="5"/>
  <c r="H550" i="7" s="1"/>
  <c r="Z104" i="5"/>
  <c r="H549" i="7" s="1"/>
  <c r="Z103" i="5"/>
  <c r="H548" i="7" s="1"/>
  <c r="Z102" i="5"/>
  <c r="H547" i="7" s="1"/>
  <c r="Z101" i="5"/>
  <c r="H546" i="7" s="1"/>
  <c r="Z100" i="5"/>
  <c r="H545" i="7" s="1"/>
  <c r="Z99" i="5"/>
  <c r="H544" i="7" s="1"/>
  <c r="Z98" i="5"/>
  <c r="H543" i="7" s="1"/>
  <c r="Z97" i="5"/>
  <c r="H542" i="7" s="1"/>
  <c r="Z96" i="5"/>
  <c r="H541" i="7" s="1"/>
  <c r="Z95" i="5"/>
  <c r="H540" i="7" s="1"/>
  <c r="Z94" i="5"/>
  <c r="H539" i="7" s="1"/>
  <c r="Z93" i="5"/>
  <c r="H538" i="7" s="1"/>
  <c r="Z92" i="5"/>
  <c r="H537" i="7" s="1"/>
  <c r="Z91" i="5"/>
  <c r="H536" i="7" s="1"/>
  <c r="Z90" i="5"/>
  <c r="H535" i="7" s="1"/>
  <c r="Z89" i="5"/>
  <c r="H534" i="7" s="1"/>
  <c r="Z88" i="5"/>
  <c r="H533" i="7" s="1"/>
  <c r="Z87" i="5"/>
  <c r="H532" i="7" s="1"/>
  <c r="Z86" i="5"/>
  <c r="H531" i="7" s="1"/>
  <c r="Z85" i="5"/>
  <c r="H530" i="7" s="1"/>
  <c r="Z84" i="5"/>
  <c r="H529" i="7" s="1"/>
  <c r="Z83" i="5"/>
  <c r="H528" i="7" s="1"/>
  <c r="Z82" i="5"/>
  <c r="H527" i="7" s="1"/>
  <c r="Z81" i="5"/>
  <c r="H526" i="7" s="1"/>
  <c r="Z80" i="5"/>
  <c r="H525" i="7" s="1"/>
  <c r="Z79" i="5"/>
  <c r="H524" i="7" s="1"/>
  <c r="Z78" i="5"/>
  <c r="H523" i="7" s="1"/>
  <c r="Z77" i="5"/>
  <c r="H522" i="7" s="1"/>
  <c r="Z76" i="5"/>
  <c r="H521" i="7" s="1"/>
  <c r="Z75" i="5"/>
  <c r="H520" i="7" s="1"/>
  <c r="Z74" i="5"/>
  <c r="H519" i="7" s="1"/>
  <c r="Z73" i="5"/>
  <c r="H518" i="7" s="1"/>
  <c r="Z72" i="5"/>
  <c r="H517" i="7" s="1"/>
  <c r="Z71" i="5"/>
  <c r="H516" i="7" s="1"/>
  <c r="Z70" i="5"/>
  <c r="H515" i="7" s="1"/>
  <c r="Z69" i="5"/>
  <c r="H514" i="7" s="1"/>
  <c r="Z68" i="5"/>
  <c r="H513" i="7" s="1"/>
  <c r="Z67" i="5"/>
  <c r="H512" i="7" s="1"/>
  <c r="Z66" i="5"/>
  <c r="H511" i="7" s="1"/>
  <c r="Z65" i="5"/>
  <c r="H510" i="7" s="1"/>
  <c r="Z64" i="5"/>
  <c r="H509" i="7" s="1"/>
  <c r="Z63" i="5"/>
  <c r="H508" i="7" s="1"/>
  <c r="Z62" i="5"/>
  <c r="H507" i="7" s="1"/>
  <c r="Z61" i="5"/>
  <c r="H506" i="7" s="1"/>
  <c r="Z60" i="5"/>
  <c r="H505" i="7" s="1"/>
  <c r="Z59" i="5"/>
  <c r="H504" i="7" s="1"/>
  <c r="Z58" i="5"/>
  <c r="H503" i="7" s="1"/>
  <c r="Z57" i="5"/>
  <c r="H502" i="7" s="1"/>
  <c r="Z56" i="5"/>
  <c r="H501" i="7" s="1"/>
  <c r="Z55" i="5"/>
  <c r="H500" i="7" s="1"/>
  <c r="Z54" i="5"/>
  <c r="H499" i="7" s="1"/>
  <c r="Z53" i="5"/>
  <c r="H498" i="7" s="1"/>
  <c r="Z52" i="5"/>
  <c r="H497" i="7" s="1"/>
  <c r="Z51" i="5"/>
  <c r="H496" i="7" s="1"/>
  <c r="Z50" i="5"/>
  <c r="H495" i="7" s="1"/>
  <c r="Z49" i="5"/>
  <c r="H494" i="7" s="1"/>
  <c r="Z48" i="5"/>
  <c r="H493" i="7" s="1"/>
  <c r="Z47" i="5"/>
  <c r="H492" i="7" s="1"/>
  <c r="Z46" i="5"/>
  <c r="H491" i="7" s="1"/>
  <c r="Z45" i="5"/>
  <c r="H490" i="7" s="1"/>
  <c r="Z44" i="5"/>
  <c r="H489" i="7" s="1"/>
  <c r="Z43" i="5"/>
  <c r="H488" i="7" s="1"/>
  <c r="Z42" i="5"/>
  <c r="H487" i="7" s="1"/>
  <c r="Z41" i="5"/>
  <c r="H486" i="7" s="1"/>
  <c r="Z40" i="5"/>
  <c r="H485" i="7" s="1"/>
  <c r="Z39" i="5"/>
  <c r="H484" i="7" s="1"/>
  <c r="Z38" i="5"/>
  <c r="H483" i="7" s="1"/>
  <c r="Z37" i="5"/>
  <c r="H482" i="7" s="1"/>
  <c r="Z36" i="5"/>
  <c r="H481" i="7" s="1"/>
  <c r="Z35" i="5"/>
  <c r="H480" i="7" s="1"/>
  <c r="Z34" i="5"/>
  <c r="H479" i="7" s="1"/>
  <c r="Z33" i="5"/>
  <c r="H478" i="7" s="1"/>
  <c r="Z32" i="5"/>
  <c r="H477" i="7" s="1"/>
  <c r="Z31" i="5"/>
  <c r="H476" i="7" s="1"/>
  <c r="Z30" i="5"/>
  <c r="H475" i="7" s="1"/>
  <c r="Z29" i="5"/>
  <c r="H474" i="7" s="1"/>
  <c r="Z28" i="5"/>
  <c r="H473" i="7" s="1"/>
  <c r="Z27" i="5"/>
  <c r="H472" i="7" s="1"/>
  <c r="Z26" i="5"/>
  <c r="H471" i="7" s="1"/>
  <c r="Z25" i="5"/>
  <c r="H470" i="7" s="1"/>
  <c r="Z24" i="5"/>
  <c r="H469" i="7" s="1"/>
  <c r="Z23" i="5"/>
  <c r="H468" i="7" s="1"/>
  <c r="Z22" i="5"/>
  <c r="H467" i="7" s="1"/>
  <c r="Z21" i="5"/>
  <c r="H466" i="7" s="1"/>
  <c r="Z20" i="5"/>
  <c r="H465" i="7" s="1"/>
  <c r="Z19" i="5"/>
  <c r="H464" i="7" s="1"/>
  <c r="Z18" i="5"/>
  <c r="H463" i="7" s="1"/>
  <c r="Z17" i="5"/>
  <c r="H462" i="7" s="1"/>
  <c r="Z16" i="5"/>
  <c r="H461" i="7" s="1"/>
  <c r="Z15" i="5"/>
  <c r="H460" i="7" s="1"/>
  <c r="Z14" i="5"/>
  <c r="H459" i="7" s="1"/>
  <c r="Z13" i="5"/>
  <c r="H458" i="7" s="1"/>
  <c r="Z12" i="5"/>
  <c r="H457" i="7" s="1"/>
  <c r="Z11" i="5"/>
  <c r="H456" i="7" s="1"/>
  <c r="Z10" i="5"/>
  <c r="H455" i="7" s="1"/>
  <c r="Z9" i="5"/>
  <c r="H454" i="7" s="1"/>
  <c r="Z8" i="5"/>
  <c r="H453" i="7" s="1"/>
  <c r="Z7" i="5"/>
  <c r="H452" i="7" s="1"/>
  <c r="T452" i="7" s="1"/>
  <c r="W7" i="5"/>
  <c r="X7" i="5" s="1"/>
  <c r="T7" i="5"/>
  <c r="U7" i="5" s="1"/>
  <c r="S7" i="5"/>
  <c r="Z6" i="5"/>
  <c r="Y6" i="5"/>
  <c r="W6" i="5"/>
  <c r="X6" i="5" s="1"/>
  <c r="V6" i="5"/>
  <c r="T6" i="5"/>
  <c r="U6" i="5" s="1"/>
  <c r="S6" i="5"/>
  <c r="Z156" i="1"/>
  <c r="H151" i="7" s="1"/>
  <c r="Z155" i="1"/>
  <c r="H150" i="7" s="1"/>
  <c r="Z154" i="1"/>
  <c r="H149" i="7" s="1"/>
  <c r="Z153" i="1"/>
  <c r="H148" i="7" s="1"/>
  <c r="Z152" i="1"/>
  <c r="H147" i="7" s="1"/>
  <c r="Z151" i="1"/>
  <c r="H146" i="7" s="1"/>
  <c r="Z150" i="1"/>
  <c r="H145" i="7" s="1"/>
  <c r="Z149" i="1"/>
  <c r="H144" i="7" s="1"/>
  <c r="Z148" i="1"/>
  <c r="H143" i="7" s="1"/>
  <c r="Z147" i="1"/>
  <c r="H142" i="7" s="1"/>
  <c r="Z146" i="1"/>
  <c r="H141" i="7" s="1"/>
  <c r="Z145" i="1"/>
  <c r="H140" i="7" s="1"/>
  <c r="Z144" i="1"/>
  <c r="H139" i="7" s="1"/>
  <c r="Z143" i="1"/>
  <c r="H138" i="7" s="1"/>
  <c r="Z142" i="1"/>
  <c r="H137" i="7" s="1"/>
  <c r="Z141" i="1"/>
  <c r="H136" i="7" s="1"/>
  <c r="Z140" i="1"/>
  <c r="H135" i="7" s="1"/>
  <c r="Z139" i="1"/>
  <c r="H134" i="7" s="1"/>
  <c r="Z138" i="1"/>
  <c r="H133" i="7" s="1"/>
  <c r="Z137" i="1"/>
  <c r="H132" i="7" s="1"/>
  <c r="Z136" i="1"/>
  <c r="H131" i="7" s="1"/>
  <c r="Z135" i="1"/>
  <c r="H130" i="7" s="1"/>
  <c r="Z134" i="1"/>
  <c r="H129" i="7" s="1"/>
  <c r="Z133" i="1"/>
  <c r="H128" i="7" s="1"/>
  <c r="Z132" i="1"/>
  <c r="H127" i="7" s="1"/>
  <c r="Z131" i="1"/>
  <c r="H126" i="7" s="1"/>
  <c r="Z130" i="1"/>
  <c r="H125" i="7" s="1"/>
  <c r="Z129" i="1"/>
  <c r="H124" i="7" s="1"/>
  <c r="Z128" i="1"/>
  <c r="H123" i="7" s="1"/>
  <c r="Z127" i="1"/>
  <c r="H122" i="7" s="1"/>
  <c r="Z126" i="1"/>
  <c r="H121" i="7" s="1"/>
  <c r="Z125" i="1"/>
  <c r="H120" i="7" s="1"/>
  <c r="Z124" i="1"/>
  <c r="H119" i="7" s="1"/>
  <c r="Z123" i="1"/>
  <c r="H118" i="7" s="1"/>
  <c r="Z122" i="1"/>
  <c r="H117" i="7" s="1"/>
  <c r="Z121" i="1"/>
  <c r="H116" i="7" s="1"/>
  <c r="Z120" i="1"/>
  <c r="H115" i="7" s="1"/>
  <c r="Z119" i="1"/>
  <c r="H114" i="7" s="1"/>
  <c r="Z118" i="1"/>
  <c r="H113" i="7" s="1"/>
  <c r="Z117" i="1"/>
  <c r="H112" i="7" s="1"/>
  <c r="Z116" i="1"/>
  <c r="H111" i="7" s="1"/>
  <c r="Z115" i="1"/>
  <c r="H110" i="7" s="1"/>
  <c r="Z114" i="1"/>
  <c r="H109" i="7" s="1"/>
  <c r="Z113" i="1"/>
  <c r="H108" i="7" s="1"/>
  <c r="Z112" i="1"/>
  <c r="H107" i="7" s="1"/>
  <c r="Z111" i="1"/>
  <c r="H106" i="7" s="1"/>
  <c r="Z110" i="1"/>
  <c r="H105" i="7" s="1"/>
  <c r="Z109" i="1"/>
  <c r="H104" i="7" s="1"/>
  <c r="Z108" i="1"/>
  <c r="H103" i="7" s="1"/>
  <c r="Z107" i="1"/>
  <c r="H102" i="7" s="1"/>
  <c r="Z106" i="1"/>
  <c r="H101" i="7" s="1"/>
  <c r="Z105" i="1"/>
  <c r="H100" i="7" s="1"/>
  <c r="Z104" i="1"/>
  <c r="H99" i="7" s="1"/>
  <c r="Z103" i="1"/>
  <c r="H98" i="7" s="1"/>
  <c r="Z102" i="1"/>
  <c r="H97" i="7" s="1"/>
  <c r="Z101" i="1"/>
  <c r="H96" i="7" s="1"/>
  <c r="Z100" i="1"/>
  <c r="H95" i="7" s="1"/>
  <c r="Z99" i="1"/>
  <c r="H94" i="7" s="1"/>
  <c r="Z98" i="1"/>
  <c r="H93" i="7" s="1"/>
  <c r="Z97" i="1"/>
  <c r="H92" i="7" s="1"/>
  <c r="Z96" i="1"/>
  <c r="H91" i="7" s="1"/>
  <c r="Z95" i="1"/>
  <c r="H90" i="7" s="1"/>
  <c r="Z94" i="1"/>
  <c r="H89" i="7" s="1"/>
  <c r="Z93" i="1"/>
  <c r="H88" i="7" s="1"/>
  <c r="Z92" i="1"/>
  <c r="H87" i="7" s="1"/>
  <c r="Z91" i="1"/>
  <c r="H86" i="7" s="1"/>
  <c r="Z90" i="1"/>
  <c r="H85" i="7" s="1"/>
  <c r="Z89" i="1"/>
  <c r="H84" i="7" s="1"/>
  <c r="Z88" i="1"/>
  <c r="H83" i="7" s="1"/>
  <c r="Z87" i="1"/>
  <c r="H82" i="7" s="1"/>
  <c r="Z86" i="1"/>
  <c r="H81" i="7" s="1"/>
  <c r="Z85" i="1"/>
  <c r="H80" i="7" s="1"/>
  <c r="Z84" i="1"/>
  <c r="H79" i="7" s="1"/>
  <c r="Z83" i="1"/>
  <c r="H78" i="7" s="1"/>
  <c r="Z82" i="1"/>
  <c r="H77" i="7" s="1"/>
  <c r="Z81" i="1"/>
  <c r="H76" i="7" s="1"/>
  <c r="Z80" i="1"/>
  <c r="H75" i="7" s="1"/>
  <c r="Z79" i="1"/>
  <c r="H74" i="7" s="1"/>
  <c r="Z78" i="1"/>
  <c r="H73" i="7" s="1"/>
  <c r="Z77" i="1"/>
  <c r="H72" i="7" s="1"/>
  <c r="Z76" i="1"/>
  <c r="H71" i="7" s="1"/>
  <c r="Z75" i="1"/>
  <c r="H70" i="7" s="1"/>
  <c r="Z74" i="1"/>
  <c r="H69" i="7" s="1"/>
  <c r="Z73" i="1"/>
  <c r="H68" i="7" s="1"/>
  <c r="Z72" i="1"/>
  <c r="H67" i="7" s="1"/>
  <c r="Z71" i="1"/>
  <c r="H66" i="7" s="1"/>
  <c r="Z70" i="1"/>
  <c r="H65" i="7" s="1"/>
  <c r="Z69" i="1"/>
  <c r="H64" i="7" s="1"/>
  <c r="Z68" i="1"/>
  <c r="H63" i="7" s="1"/>
  <c r="Z67" i="1"/>
  <c r="H62" i="7" s="1"/>
  <c r="Z66" i="1"/>
  <c r="H61" i="7" s="1"/>
  <c r="Z65" i="1"/>
  <c r="H60" i="7" s="1"/>
  <c r="Z64" i="1"/>
  <c r="H59" i="7" s="1"/>
  <c r="Z63" i="1"/>
  <c r="H58" i="7" s="1"/>
  <c r="Z62" i="1"/>
  <c r="H57" i="7" s="1"/>
  <c r="Z61" i="1"/>
  <c r="H56" i="7" s="1"/>
  <c r="Z60" i="1"/>
  <c r="H55" i="7" s="1"/>
  <c r="Z59" i="1"/>
  <c r="H54" i="7" s="1"/>
  <c r="Z58" i="1"/>
  <c r="H53" i="7" s="1"/>
  <c r="Z57" i="1"/>
  <c r="H52" i="7" s="1"/>
  <c r="Z56" i="1"/>
  <c r="H51" i="7" s="1"/>
  <c r="Z55" i="1"/>
  <c r="H50" i="7" s="1"/>
  <c r="Z54" i="1"/>
  <c r="H49" i="7" s="1"/>
  <c r="Z53" i="1"/>
  <c r="H48" i="7" s="1"/>
  <c r="Z52" i="1"/>
  <c r="H47" i="7" s="1"/>
  <c r="Z51" i="1"/>
  <c r="H46" i="7" s="1"/>
  <c r="Z50" i="1"/>
  <c r="H45" i="7" s="1"/>
  <c r="Z49" i="1"/>
  <c r="H44" i="7" s="1"/>
  <c r="Z48" i="1"/>
  <c r="H43" i="7" s="1"/>
  <c r="Z47" i="1"/>
  <c r="H42" i="7" s="1"/>
  <c r="Z46" i="1"/>
  <c r="H41" i="7" s="1"/>
  <c r="Z45" i="1"/>
  <c r="H40" i="7" s="1"/>
  <c r="Z44" i="1"/>
  <c r="H39" i="7" s="1"/>
  <c r="Z43" i="1"/>
  <c r="H38" i="7" s="1"/>
  <c r="Z42" i="1"/>
  <c r="H37" i="7" s="1"/>
  <c r="Z41" i="1"/>
  <c r="H36" i="7" s="1"/>
  <c r="Z40" i="1"/>
  <c r="H35" i="7" s="1"/>
  <c r="Z39" i="1"/>
  <c r="H34" i="7" s="1"/>
  <c r="Z38" i="1"/>
  <c r="H33" i="7" s="1"/>
  <c r="Z37" i="1"/>
  <c r="H32" i="7" s="1"/>
  <c r="Z36" i="1"/>
  <c r="H31" i="7" s="1"/>
  <c r="Z35" i="1"/>
  <c r="H30" i="7" s="1"/>
  <c r="Z34" i="1"/>
  <c r="H29" i="7" s="1"/>
  <c r="Z33" i="1"/>
  <c r="H28" i="7" s="1"/>
  <c r="Z32" i="1"/>
  <c r="H27" i="7" s="1"/>
  <c r="Z31" i="1"/>
  <c r="H26" i="7" s="1"/>
  <c r="Z30" i="1"/>
  <c r="H25" i="7" s="1"/>
  <c r="Z29" i="1"/>
  <c r="H24" i="7" s="1"/>
  <c r="Z28" i="1"/>
  <c r="H23" i="7" s="1"/>
  <c r="Z27" i="1"/>
  <c r="H22" i="7" s="1"/>
  <c r="Z26" i="1"/>
  <c r="H21" i="7" s="1"/>
  <c r="Z25" i="1"/>
  <c r="H20" i="7" s="1"/>
  <c r="Z24" i="1"/>
  <c r="H19" i="7" s="1"/>
  <c r="Z23" i="1"/>
  <c r="H18" i="7" s="1"/>
  <c r="Z22" i="1"/>
  <c r="H17" i="7" s="1"/>
  <c r="Z21" i="1"/>
  <c r="H16" i="7" s="1"/>
  <c r="Z20" i="1"/>
  <c r="H15" i="7" s="1"/>
  <c r="Z19" i="1"/>
  <c r="H14" i="7" s="1"/>
  <c r="Z18" i="1"/>
  <c r="H13" i="7" s="1"/>
  <c r="Z17" i="1"/>
  <c r="H12" i="7" s="1"/>
  <c r="Z16" i="1"/>
  <c r="H11" i="7" s="1"/>
  <c r="Z15" i="1"/>
  <c r="H10" i="7" s="1"/>
  <c r="Z14" i="1"/>
  <c r="H9" i="7" s="1"/>
  <c r="Z13" i="1"/>
  <c r="H8" i="7" s="1"/>
  <c r="Z12" i="1"/>
  <c r="H7" i="7" s="1"/>
  <c r="Z11" i="1"/>
  <c r="H6" i="7" s="1"/>
  <c r="Z10" i="1"/>
  <c r="H5" i="7" s="1"/>
  <c r="Z9" i="1"/>
  <c r="H4" i="7" s="1"/>
  <c r="Z8" i="1"/>
  <c r="H3" i="7" s="1"/>
  <c r="Z7" i="1"/>
  <c r="H2" i="7" s="1"/>
  <c r="W7" i="1"/>
  <c r="X7" i="1" s="1"/>
  <c r="T7" i="1"/>
  <c r="U7" i="1" s="1"/>
  <c r="Z156" i="4"/>
  <c r="H301" i="7" s="1"/>
  <c r="Z155" i="4"/>
  <c r="H300" i="7" s="1"/>
  <c r="Z154" i="4"/>
  <c r="H299" i="7" s="1"/>
  <c r="Z153" i="4"/>
  <c r="H298" i="7" s="1"/>
  <c r="Z152" i="4"/>
  <c r="H297" i="7" s="1"/>
  <c r="Z151" i="4"/>
  <c r="H296" i="7" s="1"/>
  <c r="Z150" i="4"/>
  <c r="H295" i="7" s="1"/>
  <c r="Z149" i="4"/>
  <c r="H294" i="7" s="1"/>
  <c r="Z148" i="4"/>
  <c r="H293" i="7" s="1"/>
  <c r="Z147" i="4"/>
  <c r="H292" i="7" s="1"/>
  <c r="Z146" i="4"/>
  <c r="H291" i="7" s="1"/>
  <c r="Z145" i="4"/>
  <c r="H290" i="7" s="1"/>
  <c r="Z144" i="4"/>
  <c r="H289" i="7" s="1"/>
  <c r="Z143" i="4"/>
  <c r="H288" i="7" s="1"/>
  <c r="Z142" i="4"/>
  <c r="H287" i="7" s="1"/>
  <c r="Z141" i="4"/>
  <c r="H286" i="7" s="1"/>
  <c r="Z140" i="4"/>
  <c r="H285" i="7" s="1"/>
  <c r="Z139" i="4"/>
  <c r="H284" i="7" s="1"/>
  <c r="Z138" i="4"/>
  <c r="H283" i="7" s="1"/>
  <c r="Z137" i="4"/>
  <c r="H282" i="7" s="1"/>
  <c r="Z136" i="4"/>
  <c r="H281" i="7" s="1"/>
  <c r="Z135" i="4"/>
  <c r="H280" i="7" s="1"/>
  <c r="Z134" i="4"/>
  <c r="H279" i="7" s="1"/>
  <c r="Z133" i="4"/>
  <c r="H278" i="7" s="1"/>
  <c r="Z132" i="4"/>
  <c r="H277" i="7" s="1"/>
  <c r="Z131" i="4"/>
  <c r="H276" i="7" s="1"/>
  <c r="Z130" i="4"/>
  <c r="H275" i="7" s="1"/>
  <c r="Z129" i="4"/>
  <c r="H274" i="7" s="1"/>
  <c r="Z128" i="4"/>
  <c r="H273" i="7" s="1"/>
  <c r="Z127" i="4"/>
  <c r="H272" i="7" s="1"/>
  <c r="Z126" i="4"/>
  <c r="H271" i="7" s="1"/>
  <c r="Z125" i="4"/>
  <c r="H270" i="7" s="1"/>
  <c r="Z124" i="4"/>
  <c r="H269" i="7" s="1"/>
  <c r="Z123" i="4"/>
  <c r="H268" i="7" s="1"/>
  <c r="Z122" i="4"/>
  <c r="H267" i="7" s="1"/>
  <c r="Z121" i="4"/>
  <c r="H266" i="7" s="1"/>
  <c r="Z120" i="4"/>
  <c r="H265" i="7" s="1"/>
  <c r="Z119" i="4"/>
  <c r="H264" i="7" s="1"/>
  <c r="Z118" i="4"/>
  <c r="H263" i="7" s="1"/>
  <c r="Z117" i="4"/>
  <c r="H262" i="7" s="1"/>
  <c r="Z116" i="4"/>
  <c r="H261" i="7" s="1"/>
  <c r="Z115" i="4"/>
  <c r="H260" i="7" s="1"/>
  <c r="Z114" i="4"/>
  <c r="H259" i="7" s="1"/>
  <c r="Z113" i="4"/>
  <c r="H258" i="7" s="1"/>
  <c r="Z112" i="4"/>
  <c r="H257" i="7" s="1"/>
  <c r="Z111" i="4"/>
  <c r="H256" i="7" s="1"/>
  <c r="Z110" i="4"/>
  <c r="H255" i="7" s="1"/>
  <c r="Z109" i="4"/>
  <c r="H254" i="7" s="1"/>
  <c r="Z108" i="4"/>
  <c r="H253" i="7" s="1"/>
  <c r="Z107" i="4"/>
  <c r="H252" i="7" s="1"/>
  <c r="Z106" i="4"/>
  <c r="H251" i="7" s="1"/>
  <c r="Z105" i="4"/>
  <c r="H250" i="7" s="1"/>
  <c r="Z104" i="4"/>
  <c r="H249" i="7" s="1"/>
  <c r="Z103" i="4"/>
  <c r="H248" i="7" s="1"/>
  <c r="Z102" i="4"/>
  <c r="H247" i="7" s="1"/>
  <c r="Z101" i="4"/>
  <c r="H246" i="7" s="1"/>
  <c r="Z100" i="4"/>
  <c r="H245" i="7" s="1"/>
  <c r="Z99" i="4"/>
  <c r="H244" i="7" s="1"/>
  <c r="Z98" i="4"/>
  <c r="H243" i="7" s="1"/>
  <c r="Z97" i="4"/>
  <c r="H242" i="7" s="1"/>
  <c r="Z96" i="4"/>
  <c r="H241" i="7" s="1"/>
  <c r="Z95" i="4"/>
  <c r="H240" i="7" s="1"/>
  <c r="Z94" i="4"/>
  <c r="H239" i="7" s="1"/>
  <c r="Z93" i="4"/>
  <c r="H238" i="7" s="1"/>
  <c r="Z92" i="4"/>
  <c r="H237" i="7" s="1"/>
  <c r="Z91" i="4"/>
  <c r="H236" i="7" s="1"/>
  <c r="Z90" i="4"/>
  <c r="H235" i="7" s="1"/>
  <c r="Z89" i="4"/>
  <c r="H234" i="7" s="1"/>
  <c r="Z88" i="4"/>
  <c r="H233" i="7" s="1"/>
  <c r="Z87" i="4"/>
  <c r="H232" i="7" s="1"/>
  <c r="Z86" i="4"/>
  <c r="H231" i="7" s="1"/>
  <c r="Z85" i="4"/>
  <c r="H230" i="7" s="1"/>
  <c r="Z84" i="4"/>
  <c r="H229" i="7" s="1"/>
  <c r="Z83" i="4"/>
  <c r="H228" i="7" s="1"/>
  <c r="Z82" i="4"/>
  <c r="H227" i="7" s="1"/>
  <c r="Z81" i="4"/>
  <c r="H226" i="7" s="1"/>
  <c r="Z80" i="4"/>
  <c r="H225" i="7" s="1"/>
  <c r="Z79" i="4"/>
  <c r="H224" i="7" s="1"/>
  <c r="Z78" i="4"/>
  <c r="H223" i="7" s="1"/>
  <c r="Z77" i="4"/>
  <c r="H222" i="7" s="1"/>
  <c r="Z76" i="4"/>
  <c r="H221" i="7" s="1"/>
  <c r="Z75" i="4"/>
  <c r="H220" i="7" s="1"/>
  <c r="Z74" i="4"/>
  <c r="H219" i="7" s="1"/>
  <c r="Z73" i="4"/>
  <c r="H218" i="7" s="1"/>
  <c r="Z72" i="4"/>
  <c r="H217" i="7" s="1"/>
  <c r="Z71" i="4"/>
  <c r="H216" i="7" s="1"/>
  <c r="Z70" i="4"/>
  <c r="H215" i="7" s="1"/>
  <c r="Z69" i="4"/>
  <c r="H214" i="7" s="1"/>
  <c r="Z68" i="4"/>
  <c r="H213" i="7" s="1"/>
  <c r="Z67" i="4"/>
  <c r="H212" i="7" s="1"/>
  <c r="Z66" i="4"/>
  <c r="H211" i="7" s="1"/>
  <c r="Z65" i="4"/>
  <c r="H210" i="7" s="1"/>
  <c r="Z64" i="4"/>
  <c r="H209" i="7" s="1"/>
  <c r="Z63" i="4"/>
  <c r="H208" i="7" s="1"/>
  <c r="Z62" i="4"/>
  <c r="H207" i="7" s="1"/>
  <c r="Z61" i="4"/>
  <c r="H206" i="7" s="1"/>
  <c r="Z60" i="4"/>
  <c r="H205" i="7" s="1"/>
  <c r="Z59" i="4"/>
  <c r="H204" i="7" s="1"/>
  <c r="Z58" i="4"/>
  <c r="H203" i="7" s="1"/>
  <c r="Z57" i="4"/>
  <c r="H202" i="7" s="1"/>
  <c r="Z56" i="4"/>
  <c r="H201" i="7" s="1"/>
  <c r="Z55" i="4"/>
  <c r="H200" i="7" s="1"/>
  <c r="Z54" i="4"/>
  <c r="H199" i="7" s="1"/>
  <c r="Z53" i="4"/>
  <c r="H198" i="7" s="1"/>
  <c r="Z52" i="4"/>
  <c r="H197" i="7" s="1"/>
  <c r="Z51" i="4"/>
  <c r="H196" i="7" s="1"/>
  <c r="Z50" i="4"/>
  <c r="H195" i="7" s="1"/>
  <c r="Z49" i="4"/>
  <c r="H194" i="7" s="1"/>
  <c r="Z48" i="4"/>
  <c r="H193" i="7" s="1"/>
  <c r="Z47" i="4"/>
  <c r="H192" i="7" s="1"/>
  <c r="Z46" i="4"/>
  <c r="H191" i="7" s="1"/>
  <c r="Z45" i="4"/>
  <c r="H190" i="7" s="1"/>
  <c r="Z44" i="4"/>
  <c r="H189" i="7" s="1"/>
  <c r="Z43" i="4"/>
  <c r="H188" i="7" s="1"/>
  <c r="Z42" i="4"/>
  <c r="H187" i="7" s="1"/>
  <c r="Z41" i="4"/>
  <c r="H186" i="7" s="1"/>
  <c r="Z40" i="4"/>
  <c r="H185" i="7" s="1"/>
  <c r="Z39" i="4"/>
  <c r="H184" i="7" s="1"/>
  <c r="Z38" i="4"/>
  <c r="H183" i="7" s="1"/>
  <c r="Z37" i="4"/>
  <c r="H182" i="7" s="1"/>
  <c r="Z36" i="4"/>
  <c r="H181" i="7" s="1"/>
  <c r="Z35" i="4"/>
  <c r="H180" i="7" s="1"/>
  <c r="Z34" i="4"/>
  <c r="H179" i="7" s="1"/>
  <c r="Z33" i="4"/>
  <c r="H178" i="7" s="1"/>
  <c r="Z32" i="4"/>
  <c r="H177" i="7" s="1"/>
  <c r="Z31" i="4"/>
  <c r="H176" i="7" s="1"/>
  <c r="Z30" i="4"/>
  <c r="H175" i="7" s="1"/>
  <c r="Z29" i="4"/>
  <c r="H174" i="7" s="1"/>
  <c r="Z28" i="4"/>
  <c r="H173" i="7" s="1"/>
  <c r="Z27" i="4"/>
  <c r="H172" i="7" s="1"/>
  <c r="Z26" i="4"/>
  <c r="H171" i="7" s="1"/>
  <c r="Z25" i="4"/>
  <c r="H170" i="7" s="1"/>
  <c r="Z24" i="4"/>
  <c r="H169" i="7" s="1"/>
  <c r="Z23" i="4"/>
  <c r="H168" i="7" s="1"/>
  <c r="Z22" i="4"/>
  <c r="H167" i="7" s="1"/>
  <c r="Z21" i="4"/>
  <c r="H166" i="7" s="1"/>
  <c r="Z20" i="4"/>
  <c r="H165" i="7" s="1"/>
  <c r="Z19" i="4"/>
  <c r="H164" i="7" s="1"/>
  <c r="Z18" i="4"/>
  <c r="H163" i="7" s="1"/>
  <c r="Z17" i="4"/>
  <c r="H162" i="7" s="1"/>
  <c r="Z16" i="4"/>
  <c r="H161" i="7" s="1"/>
  <c r="Z15" i="4"/>
  <c r="H160" i="7" s="1"/>
  <c r="Z14" i="4"/>
  <c r="H159" i="7" s="1"/>
  <c r="Z13" i="4"/>
  <c r="H158" i="7" s="1"/>
  <c r="Z12" i="4"/>
  <c r="H157" i="7" s="1"/>
  <c r="Z11" i="4"/>
  <c r="H156" i="7" s="1"/>
  <c r="Z10" i="4"/>
  <c r="H155" i="7" s="1"/>
  <c r="Z9" i="4"/>
  <c r="H154" i="7" s="1"/>
  <c r="Z8" i="4"/>
  <c r="H153" i="7" s="1"/>
  <c r="Z7" i="4"/>
  <c r="H152" i="7" s="1"/>
  <c r="W7" i="4"/>
  <c r="X7" i="4" s="1"/>
  <c r="T7" i="4"/>
  <c r="U7" i="4" s="1"/>
  <c r="S7" i="4"/>
  <c r="Z6" i="4"/>
  <c r="Y6" i="4"/>
  <c r="W6" i="4"/>
  <c r="X6" i="4" s="1"/>
  <c r="V6" i="4"/>
  <c r="T6" i="4"/>
  <c r="U6" i="4" s="1"/>
  <c r="S6" i="4"/>
  <c r="Z156" i="3"/>
  <c r="H451" i="7" s="1"/>
  <c r="Z155" i="3"/>
  <c r="H450" i="7" s="1"/>
  <c r="Z154" i="3"/>
  <c r="H449" i="7" s="1"/>
  <c r="Z153" i="3"/>
  <c r="H448" i="7" s="1"/>
  <c r="Z152" i="3"/>
  <c r="H447" i="7" s="1"/>
  <c r="Z151" i="3"/>
  <c r="H446" i="7" s="1"/>
  <c r="Z150" i="3"/>
  <c r="H445" i="7" s="1"/>
  <c r="Z149" i="3"/>
  <c r="H444" i="7" s="1"/>
  <c r="Z148" i="3"/>
  <c r="H443" i="7" s="1"/>
  <c r="Z147" i="3"/>
  <c r="H442" i="7" s="1"/>
  <c r="Z146" i="3"/>
  <c r="H441" i="7" s="1"/>
  <c r="Z145" i="3"/>
  <c r="H440" i="7" s="1"/>
  <c r="Z144" i="3"/>
  <c r="H439" i="7" s="1"/>
  <c r="Z143" i="3"/>
  <c r="H438" i="7" s="1"/>
  <c r="Z142" i="3"/>
  <c r="H437" i="7" s="1"/>
  <c r="Z141" i="3"/>
  <c r="H436" i="7" s="1"/>
  <c r="Z140" i="3"/>
  <c r="H435" i="7" s="1"/>
  <c r="Z139" i="3"/>
  <c r="H434" i="7" s="1"/>
  <c r="Z138" i="3"/>
  <c r="H433" i="7" s="1"/>
  <c r="Z137" i="3"/>
  <c r="H432" i="7" s="1"/>
  <c r="Z136" i="3"/>
  <c r="H431" i="7" s="1"/>
  <c r="Z135" i="3"/>
  <c r="H430" i="7" s="1"/>
  <c r="Z134" i="3"/>
  <c r="H429" i="7" s="1"/>
  <c r="Z133" i="3"/>
  <c r="H428" i="7" s="1"/>
  <c r="Z132" i="3"/>
  <c r="H427" i="7" s="1"/>
  <c r="Z131" i="3"/>
  <c r="H426" i="7" s="1"/>
  <c r="Z130" i="3"/>
  <c r="H425" i="7" s="1"/>
  <c r="Z129" i="3"/>
  <c r="H424" i="7" s="1"/>
  <c r="Z128" i="3"/>
  <c r="H423" i="7" s="1"/>
  <c r="Z127" i="3"/>
  <c r="H422" i="7" s="1"/>
  <c r="Z126" i="3"/>
  <c r="H421" i="7" s="1"/>
  <c r="Z125" i="3"/>
  <c r="H420" i="7" s="1"/>
  <c r="Z124" i="3"/>
  <c r="H419" i="7" s="1"/>
  <c r="Z123" i="3"/>
  <c r="H418" i="7" s="1"/>
  <c r="Z122" i="3"/>
  <c r="H417" i="7" s="1"/>
  <c r="Z121" i="3"/>
  <c r="H416" i="7" s="1"/>
  <c r="Z120" i="3"/>
  <c r="H415" i="7" s="1"/>
  <c r="Z119" i="3"/>
  <c r="H414" i="7" s="1"/>
  <c r="Z118" i="3"/>
  <c r="H413" i="7" s="1"/>
  <c r="Z117" i="3"/>
  <c r="H412" i="7" s="1"/>
  <c r="Z116" i="3"/>
  <c r="H411" i="7" s="1"/>
  <c r="Z115" i="3"/>
  <c r="H410" i="7" s="1"/>
  <c r="Z114" i="3"/>
  <c r="H409" i="7" s="1"/>
  <c r="Z113" i="3"/>
  <c r="H408" i="7" s="1"/>
  <c r="Z112" i="3"/>
  <c r="H407" i="7" s="1"/>
  <c r="Z111" i="3"/>
  <c r="H406" i="7" s="1"/>
  <c r="Z110" i="3"/>
  <c r="H405" i="7" s="1"/>
  <c r="Z109" i="3"/>
  <c r="H404" i="7" s="1"/>
  <c r="Z108" i="3"/>
  <c r="H403" i="7" s="1"/>
  <c r="Z107" i="3"/>
  <c r="H402" i="7" s="1"/>
  <c r="Z106" i="3"/>
  <c r="H401" i="7" s="1"/>
  <c r="Z105" i="3"/>
  <c r="H400" i="7" s="1"/>
  <c r="Z104" i="3"/>
  <c r="H399" i="7" s="1"/>
  <c r="Z103" i="3"/>
  <c r="H398" i="7" s="1"/>
  <c r="Z102" i="3"/>
  <c r="H397" i="7" s="1"/>
  <c r="Z101" i="3"/>
  <c r="H396" i="7" s="1"/>
  <c r="Z100" i="3"/>
  <c r="H395" i="7" s="1"/>
  <c r="Z99" i="3"/>
  <c r="H394" i="7" s="1"/>
  <c r="Z98" i="3"/>
  <c r="H393" i="7" s="1"/>
  <c r="Z97" i="3"/>
  <c r="H392" i="7" s="1"/>
  <c r="Z96" i="3"/>
  <c r="H391" i="7" s="1"/>
  <c r="Z95" i="3"/>
  <c r="H390" i="7" s="1"/>
  <c r="Z94" i="3"/>
  <c r="H389" i="7" s="1"/>
  <c r="Z93" i="3"/>
  <c r="H388" i="7" s="1"/>
  <c r="Z92" i="3"/>
  <c r="H387" i="7" s="1"/>
  <c r="Z91" i="3"/>
  <c r="H386" i="7" s="1"/>
  <c r="Z90" i="3"/>
  <c r="H385" i="7" s="1"/>
  <c r="Z89" i="3"/>
  <c r="H384" i="7" s="1"/>
  <c r="Z88" i="3"/>
  <c r="H383" i="7" s="1"/>
  <c r="Z87" i="3"/>
  <c r="H382" i="7" s="1"/>
  <c r="Z86" i="3"/>
  <c r="H381" i="7" s="1"/>
  <c r="Z85" i="3"/>
  <c r="H380" i="7" s="1"/>
  <c r="Z84" i="3"/>
  <c r="H379" i="7" s="1"/>
  <c r="Z83" i="3"/>
  <c r="H378" i="7" s="1"/>
  <c r="Z82" i="3"/>
  <c r="H377" i="7" s="1"/>
  <c r="Z81" i="3"/>
  <c r="H376" i="7" s="1"/>
  <c r="Z80" i="3"/>
  <c r="H375" i="7" s="1"/>
  <c r="Z79" i="3"/>
  <c r="H374" i="7" s="1"/>
  <c r="Z78" i="3"/>
  <c r="H373" i="7" s="1"/>
  <c r="Z77" i="3"/>
  <c r="H372" i="7" s="1"/>
  <c r="Z76" i="3"/>
  <c r="H371" i="7" s="1"/>
  <c r="Z75" i="3"/>
  <c r="H370" i="7" s="1"/>
  <c r="Z74" i="3"/>
  <c r="H369" i="7" s="1"/>
  <c r="Z73" i="3"/>
  <c r="H368" i="7" s="1"/>
  <c r="Z72" i="3"/>
  <c r="H367" i="7" s="1"/>
  <c r="Z71" i="3"/>
  <c r="H366" i="7" s="1"/>
  <c r="Z70" i="3"/>
  <c r="H365" i="7" s="1"/>
  <c r="Z69" i="3"/>
  <c r="H364" i="7" s="1"/>
  <c r="Z68" i="3"/>
  <c r="H363" i="7" s="1"/>
  <c r="Z67" i="3"/>
  <c r="H362" i="7" s="1"/>
  <c r="Z66" i="3"/>
  <c r="H361" i="7" s="1"/>
  <c r="Z65" i="3"/>
  <c r="H360" i="7" s="1"/>
  <c r="Z64" i="3"/>
  <c r="H359" i="7" s="1"/>
  <c r="Z63" i="3"/>
  <c r="H358" i="7" s="1"/>
  <c r="Z62" i="3"/>
  <c r="H357" i="7" s="1"/>
  <c r="Z61" i="3"/>
  <c r="H356" i="7" s="1"/>
  <c r="Z60" i="3"/>
  <c r="H355" i="7" s="1"/>
  <c r="Z59" i="3"/>
  <c r="H354" i="7" s="1"/>
  <c r="Z58" i="3"/>
  <c r="H353" i="7" s="1"/>
  <c r="Z57" i="3"/>
  <c r="H352" i="7" s="1"/>
  <c r="Z56" i="3"/>
  <c r="H351" i="7" s="1"/>
  <c r="Z55" i="3"/>
  <c r="H350" i="7" s="1"/>
  <c r="Z54" i="3"/>
  <c r="H349" i="7" s="1"/>
  <c r="Z53" i="3"/>
  <c r="H348" i="7" s="1"/>
  <c r="Z52" i="3"/>
  <c r="H347" i="7" s="1"/>
  <c r="Z51" i="3"/>
  <c r="H346" i="7" s="1"/>
  <c r="Z50" i="3"/>
  <c r="H345" i="7" s="1"/>
  <c r="Z49" i="3"/>
  <c r="H344" i="7" s="1"/>
  <c r="Z48" i="3"/>
  <c r="H343" i="7" s="1"/>
  <c r="Z47" i="3"/>
  <c r="H342" i="7" s="1"/>
  <c r="Z46" i="3"/>
  <c r="H341" i="7" s="1"/>
  <c r="Z45" i="3"/>
  <c r="H340" i="7" s="1"/>
  <c r="Z44" i="3"/>
  <c r="H339" i="7" s="1"/>
  <c r="Z43" i="3"/>
  <c r="H338" i="7" s="1"/>
  <c r="Z42" i="3"/>
  <c r="H337" i="7" s="1"/>
  <c r="Z41" i="3"/>
  <c r="H336" i="7" s="1"/>
  <c r="Z40" i="3"/>
  <c r="H335" i="7" s="1"/>
  <c r="Z39" i="3"/>
  <c r="H334" i="7" s="1"/>
  <c r="Z38" i="3"/>
  <c r="H333" i="7" s="1"/>
  <c r="Z37" i="3"/>
  <c r="H332" i="7" s="1"/>
  <c r="Z36" i="3"/>
  <c r="H331" i="7" s="1"/>
  <c r="Z35" i="3"/>
  <c r="H330" i="7" s="1"/>
  <c r="Z34" i="3"/>
  <c r="H329" i="7" s="1"/>
  <c r="Z33" i="3"/>
  <c r="H328" i="7" s="1"/>
  <c r="Z32" i="3"/>
  <c r="H327" i="7" s="1"/>
  <c r="Z31" i="3"/>
  <c r="H326" i="7" s="1"/>
  <c r="Z30" i="3"/>
  <c r="H325" i="7" s="1"/>
  <c r="Z29" i="3"/>
  <c r="H324" i="7" s="1"/>
  <c r="Z28" i="3"/>
  <c r="H323" i="7" s="1"/>
  <c r="Z27" i="3"/>
  <c r="H322" i="7" s="1"/>
  <c r="Z26" i="3"/>
  <c r="H321" i="7" s="1"/>
  <c r="Z25" i="3"/>
  <c r="H320" i="7" s="1"/>
  <c r="Z24" i="3"/>
  <c r="H319" i="7" s="1"/>
  <c r="Z23" i="3"/>
  <c r="H318" i="7" s="1"/>
  <c r="Z22" i="3"/>
  <c r="H317" i="7" s="1"/>
  <c r="Z21" i="3"/>
  <c r="H316" i="7" s="1"/>
  <c r="Z20" i="3"/>
  <c r="H315" i="7" s="1"/>
  <c r="Z19" i="3"/>
  <c r="H314" i="7" s="1"/>
  <c r="Z18" i="3"/>
  <c r="H313" i="7" s="1"/>
  <c r="Z17" i="3"/>
  <c r="H312" i="7" s="1"/>
  <c r="Z16" i="3"/>
  <c r="H311" i="7" s="1"/>
  <c r="Z15" i="3"/>
  <c r="H310" i="7" s="1"/>
  <c r="Z14" i="3"/>
  <c r="H309" i="7" s="1"/>
  <c r="Z13" i="3"/>
  <c r="H308" i="7" s="1"/>
  <c r="Z12" i="3"/>
  <c r="H307" i="7" s="1"/>
  <c r="Z11" i="3"/>
  <c r="H306" i="7" s="1"/>
  <c r="Z10" i="3"/>
  <c r="H305" i="7" s="1"/>
  <c r="Z9" i="3"/>
  <c r="H304" i="7" s="1"/>
  <c r="Z8" i="3"/>
  <c r="H303" i="7" s="1"/>
  <c r="Z6" i="3"/>
  <c r="Y6" i="3"/>
  <c r="V6" i="3"/>
  <c r="S6" i="3"/>
  <c r="Q156" i="5"/>
  <c r="R156" i="5" s="1"/>
  <c r="P156" i="5"/>
  <c r="Q155" i="5"/>
  <c r="R155" i="5" s="1"/>
  <c r="P155" i="5"/>
  <c r="Q154" i="5"/>
  <c r="R154" i="5" s="1"/>
  <c r="P154" i="5"/>
  <c r="Q153" i="5"/>
  <c r="R153" i="5" s="1"/>
  <c r="P153" i="5"/>
  <c r="Q152" i="5"/>
  <c r="R152" i="5" s="1"/>
  <c r="P152" i="5"/>
  <c r="Q151" i="5"/>
  <c r="R151" i="5" s="1"/>
  <c r="P151" i="5"/>
  <c r="Q150" i="5"/>
  <c r="R150" i="5" s="1"/>
  <c r="P150" i="5"/>
  <c r="Q149" i="5"/>
  <c r="R149" i="5" s="1"/>
  <c r="P149" i="5"/>
  <c r="Q148" i="5"/>
  <c r="R148" i="5" s="1"/>
  <c r="P148" i="5"/>
  <c r="Q147" i="5"/>
  <c r="R147" i="5" s="1"/>
  <c r="P147" i="5"/>
  <c r="Q146" i="5"/>
  <c r="R146" i="5" s="1"/>
  <c r="P146" i="5"/>
  <c r="Q145" i="5"/>
  <c r="R145" i="5" s="1"/>
  <c r="P145" i="5"/>
  <c r="Q144" i="5"/>
  <c r="R144" i="5" s="1"/>
  <c r="P144" i="5"/>
  <c r="Q143" i="5"/>
  <c r="R143" i="5" s="1"/>
  <c r="P143" i="5"/>
  <c r="Q142" i="5"/>
  <c r="R142" i="5" s="1"/>
  <c r="P142" i="5"/>
  <c r="Q141" i="5"/>
  <c r="R141" i="5" s="1"/>
  <c r="P141" i="5"/>
  <c r="Q140" i="5"/>
  <c r="R140" i="5" s="1"/>
  <c r="P140" i="5"/>
  <c r="Q139" i="5"/>
  <c r="R139" i="5" s="1"/>
  <c r="P139" i="5"/>
  <c r="Q138" i="5"/>
  <c r="R138" i="5" s="1"/>
  <c r="P138" i="5"/>
  <c r="Q137" i="5"/>
  <c r="R137" i="5" s="1"/>
  <c r="P137" i="5"/>
  <c r="Q136" i="5"/>
  <c r="R136" i="5" s="1"/>
  <c r="P136" i="5"/>
  <c r="Q135" i="5"/>
  <c r="R135" i="5" s="1"/>
  <c r="P135" i="5"/>
  <c r="Q134" i="5"/>
  <c r="R134" i="5" s="1"/>
  <c r="P134" i="5"/>
  <c r="Q133" i="5"/>
  <c r="R133" i="5" s="1"/>
  <c r="P133" i="5"/>
  <c r="Q132" i="5"/>
  <c r="R132" i="5" s="1"/>
  <c r="P132" i="5"/>
  <c r="Q131" i="5"/>
  <c r="R131" i="5" s="1"/>
  <c r="P131" i="5"/>
  <c r="Q130" i="5"/>
  <c r="R130" i="5" s="1"/>
  <c r="P130" i="5"/>
  <c r="Q129" i="5"/>
  <c r="R129" i="5" s="1"/>
  <c r="P129" i="5"/>
  <c r="Q128" i="5"/>
  <c r="R128" i="5" s="1"/>
  <c r="P128" i="5"/>
  <c r="Q127" i="5"/>
  <c r="R127" i="5" s="1"/>
  <c r="P127" i="5"/>
  <c r="Q126" i="5"/>
  <c r="R126" i="5" s="1"/>
  <c r="P126" i="5"/>
  <c r="Q125" i="5"/>
  <c r="R125" i="5" s="1"/>
  <c r="P125" i="5"/>
  <c r="Q124" i="5"/>
  <c r="R124" i="5" s="1"/>
  <c r="P124" i="5"/>
  <c r="Q123" i="5"/>
  <c r="R123" i="5" s="1"/>
  <c r="P123" i="5"/>
  <c r="Q122" i="5"/>
  <c r="R122" i="5" s="1"/>
  <c r="P122" i="5"/>
  <c r="Q121" i="5"/>
  <c r="R121" i="5" s="1"/>
  <c r="P121" i="5"/>
  <c r="Q120" i="5"/>
  <c r="R120" i="5" s="1"/>
  <c r="P120" i="5"/>
  <c r="Q119" i="5"/>
  <c r="R119" i="5" s="1"/>
  <c r="P119" i="5"/>
  <c r="Q118" i="5"/>
  <c r="R118" i="5" s="1"/>
  <c r="P118" i="5"/>
  <c r="Q117" i="5"/>
  <c r="R117" i="5" s="1"/>
  <c r="P117" i="5"/>
  <c r="Q116" i="5"/>
  <c r="R116" i="5" s="1"/>
  <c r="P116" i="5"/>
  <c r="Q115" i="5"/>
  <c r="R115" i="5" s="1"/>
  <c r="P115" i="5"/>
  <c r="Q114" i="5"/>
  <c r="R114" i="5" s="1"/>
  <c r="P114" i="5"/>
  <c r="Q113" i="5"/>
  <c r="R113" i="5" s="1"/>
  <c r="P113" i="5"/>
  <c r="Q112" i="5"/>
  <c r="R112" i="5" s="1"/>
  <c r="P112" i="5"/>
  <c r="Q111" i="5"/>
  <c r="R111" i="5" s="1"/>
  <c r="P111" i="5"/>
  <c r="Q110" i="5"/>
  <c r="R110" i="5" s="1"/>
  <c r="P110" i="5"/>
  <c r="Q109" i="5"/>
  <c r="R109" i="5" s="1"/>
  <c r="P109" i="5"/>
  <c r="Q108" i="5"/>
  <c r="R108" i="5" s="1"/>
  <c r="P108" i="5"/>
  <c r="Q107" i="5"/>
  <c r="R107" i="5" s="1"/>
  <c r="P107" i="5"/>
  <c r="Q106" i="5"/>
  <c r="R106" i="5" s="1"/>
  <c r="P106" i="5"/>
  <c r="Q105" i="5"/>
  <c r="R105" i="5" s="1"/>
  <c r="P105" i="5"/>
  <c r="Q104" i="5"/>
  <c r="R104" i="5" s="1"/>
  <c r="P104" i="5"/>
  <c r="Q103" i="5"/>
  <c r="R103" i="5" s="1"/>
  <c r="P103" i="5"/>
  <c r="Q102" i="5"/>
  <c r="R102" i="5" s="1"/>
  <c r="P102" i="5"/>
  <c r="Q101" i="5"/>
  <c r="R101" i="5" s="1"/>
  <c r="P101" i="5"/>
  <c r="Q100" i="5"/>
  <c r="R100" i="5" s="1"/>
  <c r="P100" i="5"/>
  <c r="Q99" i="5"/>
  <c r="R99" i="5" s="1"/>
  <c r="P99" i="5"/>
  <c r="Q98" i="5"/>
  <c r="R98" i="5" s="1"/>
  <c r="P98" i="5"/>
  <c r="Q97" i="5"/>
  <c r="R97" i="5" s="1"/>
  <c r="P97" i="5"/>
  <c r="Q96" i="5"/>
  <c r="R96" i="5" s="1"/>
  <c r="P96" i="5"/>
  <c r="Q95" i="5"/>
  <c r="R95" i="5" s="1"/>
  <c r="P95" i="5"/>
  <c r="Q94" i="5"/>
  <c r="R94" i="5" s="1"/>
  <c r="P94" i="5"/>
  <c r="Q93" i="5"/>
  <c r="R93" i="5" s="1"/>
  <c r="P93" i="5"/>
  <c r="R92" i="5"/>
  <c r="Q92" i="5"/>
  <c r="P92" i="5"/>
  <c r="Q91" i="5"/>
  <c r="R91" i="5" s="1"/>
  <c r="P91" i="5"/>
  <c r="Q90" i="5"/>
  <c r="R90" i="5" s="1"/>
  <c r="P90" i="5"/>
  <c r="Q89" i="5"/>
  <c r="R89" i="5" s="1"/>
  <c r="P89" i="5"/>
  <c r="Q88" i="5"/>
  <c r="R88" i="5" s="1"/>
  <c r="P88" i="5"/>
  <c r="Q87" i="5"/>
  <c r="R87" i="5" s="1"/>
  <c r="P87" i="5"/>
  <c r="Q86" i="5"/>
  <c r="R86" i="5" s="1"/>
  <c r="P86" i="5"/>
  <c r="Q85" i="5"/>
  <c r="R85" i="5" s="1"/>
  <c r="P85" i="5"/>
  <c r="Q84" i="5"/>
  <c r="R84" i="5" s="1"/>
  <c r="P84" i="5"/>
  <c r="Q83" i="5"/>
  <c r="R83" i="5" s="1"/>
  <c r="P83" i="5"/>
  <c r="Q82" i="5"/>
  <c r="R82" i="5" s="1"/>
  <c r="P82" i="5"/>
  <c r="Q81" i="5"/>
  <c r="R81" i="5" s="1"/>
  <c r="P81" i="5"/>
  <c r="Q80" i="5"/>
  <c r="R80" i="5" s="1"/>
  <c r="P80" i="5"/>
  <c r="Q79" i="5"/>
  <c r="R79" i="5" s="1"/>
  <c r="P79" i="5"/>
  <c r="Q78" i="5"/>
  <c r="R78" i="5" s="1"/>
  <c r="P78" i="5"/>
  <c r="Q77" i="5"/>
  <c r="R77" i="5" s="1"/>
  <c r="P77" i="5"/>
  <c r="Q76" i="5"/>
  <c r="R76" i="5" s="1"/>
  <c r="P76" i="5"/>
  <c r="Q75" i="5"/>
  <c r="R75" i="5" s="1"/>
  <c r="P75" i="5"/>
  <c r="Q74" i="5"/>
  <c r="R74" i="5" s="1"/>
  <c r="P74" i="5"/>
  <c r="Q73" i="5"/>
  <c r="R73" i="5" s="1"/>
  <c r="P73" i="5"/>
  <c r="Q72" i="5"/>
  <c r="R72" i="5" s="1"/>
  <c r="P72" i="5"/>
  <c r="Q71" i="5"/>
  <c r="R71" i="5" s="1"/>
  <c r="P71" i="5"/>
  <c r="Q70" i="5"/>
  <c r="R70" i="5" s="1"/>
  <c r="P70" i="5"/>
  <c r="Q69" i="5"/>
  <c r="R69" i="5" s="1"/>
  <c r="P69" i="5"/>
  <c r="Q68" i="5"/>
  <c r="R68" i="5" s="1"/>
  <c r="P68" i="5"/>
  <c r="Q67" i="5"/>
  <c r="R67" i="5" s="1"/>
  <c r="P67" i="5"/>
  <c r="Q66" i="5"/>
  <c r="R66" i="5" s="1"/>
  <c r="P66" i="5"/>
  <c r="Q65" i="5"/>
  <c r="R65" i="5" s="1"/>
  <c r="P65" i="5"/>
  <c r="Q64" i="5"/>
  <c r="R64" i="5" s="1"/>
  <c r="P64" i="5"/>
  <c r="Q63" i="5"/>
  <c r="R63" i="5" s="1"/>
  <c r="P63" i="5"/>
  <c r="Q62" i="5"/>
  <c r="R62" i="5" s="1"/>
  <c r="P62" i="5"/>
  <c r="Q61" i="5"/>
  <c r="R61" i="5" s="1"/>
  <c r="P61" i="5"/>
  <c r="Q60" i="5"/>
  <c r="R60" i="5" s="1"/>
  <c r="P60" i="5"/>
  <c r="Q59" i="5"/>
  <c r="R59" i="5" s="1"/>
  <c r="P59" i="5"/>
  <c r="Q58" i="5"/>
  <c r="R58" i="5" s="1"/>
  <c r="P58" i="5"/>
  <c r="Q57" i="5"/>
  <c r="R57" i="5" s="1"/>
  <c r="P57" i="5"/>
  <c r="Q56" i="5"/>
  <c r="R56" i="5" s="1"/>
  <c r="P56" i="5"/>
  <c r="Q55" i="5"/>
  <c r="R55" i="5" s="1"/>
  <c r="P55" i="5"/>
  <c r="Q54" i="5"/>
  <c r="R54" i="5" s="1"/>
  <c r="P54" i="5"/>
  <c r="Q53" i="5"/>
  <c r="R53" i="5" s="1"/>
  <c r="P53" i="5"/>
  <c r="Q52" i="5"/>
  <c r="R52" i="5" s="1"/>
  <c r="P52" i="5"/>
  <c r="Q51" i="5"/>
  <c r="R51" i="5" s="1"/>
  <c r="P51" i="5"/>
  <c r="Q50" i="5"/>
  <c r="R50" i="5" s="1"/>
  <c r="P50" i="5"/>
  <c r="Q49" i="5"/>
  <c r="R49" i="5" s="1"/>
  <c r="P49" i="5"/>
  <c r="Q48" i="5"/>
  <c r="R48" i="5" s="1"/>
  <c r="P48" i="5"/>
  <c r="Q47" i="5"/>
  <c r="R47" i="5" s="1"/>
  <c r="P47" i="5"/>
  <c r="Q46" i="5"/>
  <c r="R46" i="5" s="1"/>
  <c r="P46" i="5"/>
  <c r="Q45" i="5"/>
  <c r="R45" i="5" s="1"/>
  <c r="P45" i="5"/>
  <c r="Q44" i="5"/>
  <c r="R44" i="5" s="1"/>
  <c r="P44" i="5"/>
  <c r="Q43" i="5"/>
  <c r="R43" i="5" s="1"/>
  <c r="P43" i="5"/>
  <c r="Q42" i="5"/>
  <c r="R42" i="5" s="1"/>
  <c r="P42" i="5"/>
  <c r="Q41" i="5"/>
  <c r="R41" i="5" s="1"/>
  <c r="P41" i="5"/>
  <c r="Q40" i="5"/>
  <c r="R40" i="5" s="1"/>
  <c r="P40" i="5"/>
  <c r="Q39" i="5"/>
  <c r="R39" i="5" s="1"/>
  <c r="P39" i="5"/>
  <c r="Q38" i="5"/>
  <c r="R38" i="5" s="1"/>
  <c r="P38" i="5"/>
  <c r="Q37" i="5"/>
  <c r="R37" i="5" s="1"/>
  <c r="P37" i="5"/>
  <c r="Q36" i="5"/>
  <c r="R36" i="5" s="1"/>
  <c r="P36" i="5"/>
  <c r="Q35" i="5"/>
  <c r="R35" i="5" s="1"/>
  <c r="P35" i="5"/>
  <c r="Q34" i="5"/>
  <c r="R34" i="5" s="1"/>
  <c r="P34" i="5"/>
  <c r="Q33" i="5"/>
  <c r="R33" i="5" s="1"/>
  <c r="P33" i="5"/>
  <c r="Q32" i="5"/>
  <c r="R32" i="5" s="1"/>
  <c r="P32" i="5"/>
  <c r="Q31" i="5"/>
  <c r="R31" i="5" s="1"/>
  <c r="P31" i="5"/>
  <c r="Q30" i="5"/>
  <c r="R30" i="5" s="1"/>
  <c r="P30" i="5"/>
  <c r="Q29" i="5"/>
  <c r="R29" i="5" s="1"/>
  <c r="P29" i="5"/>
  <c r="Q28" i="5"/>
  <c r="R28" i="5" s="1"/>
  <c r="P28" i="5"/>
  <c r="Q27" i="5"/>
  <c r="R27" i="5" s="1"/>
  <c r="P27" i="5"/>
  <c r="Q26" i="5"/>
  <c r="R26" i="5" s="1"/>
  <c r="P26" i="5"/>
  <c r="Q25" i="5"/>
  <c r="R25" i="5" s="1"/>
  <c r="P25" i="5"/>
  <c r="Q24" i="5"/>
  <c r="R24" i="5" s="1"/>
  <c r="P24" i="5"/>
  <c r="Q23" i="5"/>
  <c r="R23" i="5" s="1"/>
  <c r="P23" i="5"/>
  <c r="Q22" i="5"/>
  <c r="R22" i="5" s="1"/>
  <c r="P22" i="5"/>
  <c r="Q21" i="5"/>
  <c r="R21" i="5" s="1"/>
  <c r="P21" i="5"/>
  <c r="Q20" i="5"/>
  <c r="R20" i="5" s="1"/>
  <c r="P20" i="5"/>
  <c r="Q19" i="5"/>
  <c r="R19" i="5" s="1"/>
  <c r="P19" i="5"/>
  <c r="Q18" i="5"/>
  <c r="R18" i="5" s="1"/>
  <c r="P18" i="5"/>
  <c r="Q17" i="5"/>
  <c r="R17" i="5" s="1"/>
  <c r="P17" i="5"/>
  <c r="Q16" i="5"/>
  <c r="R16" i="5" s="1"/>
  <c r="P16" i="5"/>
  <c r="Q15" i="5"/>
  <c r="R15" i="5" s="1"/>
  <c r="P15" i="5"/>
  <c r="Q14" i="5"/>
  <c r="R14" i="5" s="1"/>
  <c r="P14" i="5"/>
  <c r="Q13" i="5"/>
  <c r="R13" i="5" s="1"/>
  <c r="P13" i="5"/>
  <c r="Q12" i="5"/>
  <c r="R12" i="5" s="1"/>
  <c r="P12" i="5"/>
  <c r="Q11" i="5"/>
  <c r="R11" i="5" s="1"/>
  <c r="P11" i="5"/>
  <c r="Q10" i="5"/>
  <c r="R10" i="5" s="1"/>
  <c r="P10" i="5"/>
  <c r="Q9" i="5"/>
  <c r="R9" i="5" s="1"/>
  <c r="P9" i="5"/>
  <c r="Q8" i="5"/>
  <c r="R8" i="5" s="1"/>
  <c r="P8" i="5"/>
  <c r="Q7" i="5"/>
  <c r="R7" i="5" s="1"/>
  <c r="P7" i="5"/>
  <c r="Q6" i="5"/>
  <c r="R6" i="5" s="1"/>
  <c r="P6" i="5"/>
  <c r="Q156" i="4"/>
  <c r="R156" i="4" s="1"/>
  <c r="P156" i="4"/>
  <c r="Q155" i="4"/>
  <c r="R155" i="4" s="1"/>
  <c r="P155" i="4"/>
  <c r="Q154" i="4"/>
  <c r="R154" i="4" s="1"/>
  <c r="P154" i="4"/>
  <c r="Q153" i="4"/>
  <c r="R153" i="4" s="1"/>
  <c r="P153" i="4"/>
  <c r="Q152" i="4"/>
  <c r="R152" i="4" s="1"/>
  <c r="P152" i="4"/>
  <c r="Q151" i="4"/>
  <c r="R151" i="4" s="1"/>
  <c r="P151" i="4"/>
  <c r="Q150" i="4"/>
  <c r="R150" i="4" s="1"/>
  <c r="P150" i="4"/>
  <c r="Q149" i="4"/>
  <c r="R149" i="4" s="1"/>
  <c r="P149" i="4"/>
  <c r="Q148" i="4"/>
  <c r="R148" i="4" s="1"/>
  <c r="P148" i="4"/>
  <c r="Q147" i="4"/>
  <c r="R147" i="4" s="1"/>
  <c r="P147" i="4"/>
  <c r="Q146" i="4"/>
  <c r="R146" i="4" s="1"/>
  <c r="P146" i="4"/>
  <c r="Q145" i="4"/>
  <c r="R145" i="4" s="1"/>
  <c r="P145" i="4"/>
  <c r="Q144" i="4"/>
  <c r="R144" i="4" s="1"/>
  <c r="P144" i="4"/>
  <c r="Q143" i="4"/>
  <c r="R143" i="4" s="1"/>
  <c r="P143" i="4"/>
  <c r="Q142" i="4"/>
  <c r="R142" i="4" s="1"/>
  <c r="P142" i="4"/>
  <c r="Q141" i="4"/>
  <c r="R141" i="4" s="1"/>
  <c r="P141" i="4"/>
  <c r="Q140" i="4"/>
  <c r="R140" i="4" s="1"/>
  <c r="P140" i="4"/>
  <c r="Q139" i="4"/>
  <c r="R139" i="4" s="1"/>
  <c r="P139" i="4"/>
  <c r="Q138" i="4"/>
  <c r="R138" i="4" s="1"/>
  <c r="P138" i="4"/>
  <c r="Q137" i="4"/>
  <c r="R137" i="4" s="1"/>
  <c r="P137" i="4"/>
  <c r="Q136" i="4"/>
  <c r="R136" i="4" s="1"/>
  <c r="P136" i="4"/>
  <c r="Q135" i="4"/>
  <c r="R135" i="4" s="1"/>
  <c r="P135" i="4"/>
  <c r="Q134" i="4"/>
  <c r="R134" i="4" s="1"/>
  <c r="P134" i="4"/>
  <c r="Q133" i="4"/>
  <c r="R133" i="4" s="1"/>
  <c r="P133" i="4"/>
  <c r="Q132" i="4"/>
  <c r="R132" i="4" s="1"/>
  <c r="P132" i="4"/>
  <c r="Q131" i="4"/>
  <c r="R131" i="4" s="1"/>
  <c r="P131" i="4"/>
  <c r="Q130" i="4"/>
  <c r="R130" i="4" s="1"/>
  <c r="P130" i="4"/>
  <c r="Q129" i="4"/>
  <c r="R129" i="4" s="1"/>
  <c r="P129" i="4"/>
  <c r="Q128" i="4"/>
  <c r="R128" i="4" s="1"/>
  <c r="P128" i="4"/>
  <c r="Q127" i="4"/>
  <c r="R127" i="4" s="1"/>
  <c r="P127" i="4"/>
  <c r="Q126" i="4"/>
  <c r="R126" i="4" s="1"/>
  <c r="P126" i="4"/>
  <c r="Q125" i="4"/>
  <c r="R125" i="4" s="1"/>
  <c r="P125" i="4"/>
  <c r="Q124" i="4"/>
  <c r="R124" i="4" s="1"/>
  <c r="P124" i="4"/>
  <c r="Q123" i="4"/>
  <c r="R123" i="4" s="1"/>
  <c r="P123" i="4"/>
  <c r="Q122" i="4"/>
  <c r="R122" i="4" s="1"/>
  <c r="P122" i="4"/>
  <c r="Q121" i="4"/>
  <c r="R121" i="4" s="1"/>
  <c r="P121" i="4"/>
  <c r="Q120" i="4"/>
  <c r="R120" i="4" s="1"/>
  <c r="P120" i="4"/>
  <c r="Q119" i="4"/>
  <c r="R119" i="4" s="1"/>
  <c r="P119" i="4"/>
  <c r="Q118" i="4"/>
  <c r="R118" i="4" s="1"/>
  <c r="P118" i="4"/>
  <c r="Q117" i="4"/>
  <c r="R117" i="4" s="1"/>
  <c r="P117" i="4"/>
  <c r="Q116" i="4"/>
  <c r="R116" i="4" s="1"/>
  <c r="P116" i="4"/>
  <c r="Q115" i="4"/>
  <c r="R115" i="4" s="1"/>
  <c r="P115" i="4"/>
  <c r="Q114" i="4"/>
  <c r="R114" i="4" s="1"/>
  <c r="P114" i="4"/>
  <c r="Q113" i="4"/>
  <c r="R113" i="4" s="1"/>
  <c r="P113" i="4"/>
  <c r="Q112" i="4"/>
  <c r="R112" i="4" s="1"/>
  <c r="P112" i="4"/>
  <c r="Q111" i="4"/>
  <c r="R111" i="4" s="1"/>
  <c r="P111" i="4"/>
  <c r="Q110" i="4"/>
  <c r="R110" i="4" s="1"/>
  <c r="P110" i="4"/>
  <c r="Q109" i="4"/>
  <c r="R109" i="4" s="1"/>
  <c r="P109" i="4"/>
  <c r="Q108" i="4"/>
  <c r="R108" i="4" s="1"/>
  <c r="P108" i="4"/>
  <c r="Q107" i="4"/>
  <c r="R107" i="4" s="1"/>
  <c r="P107" i="4"/>
  <c r="Q106" i="4"/>
  <c r="R106" i="4" s="1"/>
  <c r="P106" i="4"/>
  <c r="Q105" i="4"/>
  <c r="R105" i="4" s="1"/>
  <c r="P105" i="4"/>
  <c r="Q104" i="4"/>
  <c r="R104" i="4" s="1"/>
  <c r="P104" i="4"/>
  <c r="Q103" i="4"/>
  <c r="R103" i="4" s="1"/>
  <c r="P103" i="4"/>
  <c r="Q102" i="4"/>
  <c r="R102" i="4" s="1"/>
  <c r="P102" i="4"/>
  <c r="Q101" i="4"/>
  <c r="R101" i="4" s="1"/>
  <c r="P101" i="4"/>
  <c r="Q100" i="4"/>
  <c r="R100" i="4" s="1"/>
  <c r="P100" i="4"/>
  <c r="Q99" i="4"/>
  <c r="R99" i="4" s="1"/>
  <c r="P99" i="4"/>
  <c r="R98" i="4"/>
  <c r="Q98" i="4"/>
  <c r="P98" i="4"/>
  <c r="Q97" i="4"/>
  <c r="R97" i="4" s="1"/>
  <c r="P97" i="4"/>
  <c r="Q96" i="4"/>
  <c r="R96" i="4" s="1"/>
  <c r="P96" i="4"/>
  <c r="Q95" i="4"/>
  <c r="R95" i="4" s="1"/>
  <c r="P95" i="4"/>
  <c r="Q94" i="4"/>
  <c r="R94" i="4" s="1"/>
  <c r="P94" i="4"/>
  <c r="Q93" i="4"/>
  <c r="R93" i="4" s="1"/>
  <c r="P93" i="4"/>
  <c r="Q92" i="4"/>
  <c r="R92" i="4" s="1"/>
  <c r="P92" i="4"/>
  <c r="Q91" i="4"/>
  <c r="R91" i="4" s="1"/>
  <c r="P91" i="4"/>
  <c r="Q90" i="4"/>
  <c r="R90" i="4" s="1"/>
  <c r="P90" i="4"/>
  <c r="Q89" i="4"/>
  <c r="R89" i="4" s="1"/>
  <c r="P89" i="4"/>
  <c r="Q88" i="4"/>
  <c r="R88" i="4" s="1"/>
  <c r="P88" i="4"/>
  <c r="Q87" i="4"/>
  <c r="R87" i="4" s="1"/>
  <c r="P87" i="4"/>
  <c r="Q86" i="4"/>
  <c r="R86" i="4" s="1"/>
  <c r="P86" i="4"/>
  <c r="Q85" i="4"/>
  <c r="R85" i="4" s="1"/>
  <c r="P85" i="4"/>
  <c r="Q84" i="4"/>
  <c r="R84" i="4" s="1"/>
  <c r="P84" i="4"/>
  <c r="Q83" i="4"/>
  <c r="R83" i="4" s="1"/>
  <c r="P83" i="4"/>
  <c r="Q82" i="4"/>
  <c r="R82" i="4" s="1"/>
  <c r="P82" i="4"/>
  <c r="Q81" i="4"/>
  <c r="R81" i="4" s="1"/>
  <c r="P81" i="4"/>
  <c r="Q80" i="4"/>
  <c r="R80" i="4" s="1"/>
  <c r="P80" i="4"/>
  <c r="Q79" i="4"/>
  <c r="R79" i="4" s="1"/>
  <c r="P79" i="4"/>
  <c r="Q78" i="4"/>
  <c r="R78" i="4" s="1"/>
  <c r="P78" i="4"/>
  <c r="Q77" i="4"/>
  <c r="R77" i="4" s="1"/>
  <c r="P77" i="4"/>
  <c r="Q76" i="4"/>
  <c r="R76" i="4" s="1"/>
  <c r="P76" i="4"/>
  <c r="Q75" i="4"/>
  <c r="R75" i="4" s="1"/>
  <c r="P75" i="4"/>
  <c r="Q74" i="4"/>
  <c r="R74" i="4" s="1"/>
  <c r="P74" i="4"/>
  <c r="Q73" i="4"/>
  <c r="R73" i="4" s="1"/>
  <c r="P73" i="4"/>
  <c r="Q72" i="4"/>
  <c r="R72" i="4" s="1"/>
  <c r="P72" i="4"/>
  <c r="Q71" i="4"/>
  <c r="R71" i="4" s="1"/>
  <c r="P71" i="4"/>
  <c r="Q70" i="4"/>
  <c r="R70" i="4" s="1"/>
  <c r="P70" i="4"/>
  <c r="Q69" i="4"/>
  <c r="R69" i="4" s="1"/>
  <c r="P69" i="4"/>
  <c r="Q68" i="4"/>
  <c r="R68" i="4" s="1"/>
  <c r="P68" i="4"/>
  <c r="Q67" i="4"/>
  <c r="R67" i="4" s="1"/>
  <c r="P67" i="4"/>
  <c r="Q66" i="4"/>
  <c r="R66" i="4" s="1"/>
  <c r="P66" i="4"/>
  <c r="Q65" i="4"/>
  <c r="R65" i="4" s="1"/>
  <c r="P65" i="4"/>
  <c r="Q64" i="4"/>
  <c r="R64" i="4" s="1"/>
  <c r="P64" i="4"/>
  <c r="Q63" i="4"/>
  <c r="R63" i="4" s="1"/>
  <c r="P63" i="4"/>
  <c r="Q62" i="4"/>
  <c r="R62" i="4" s="1"/>
  <c r="P62" i="4"/>
  <c r="Q61" i="4"/>
  <c r="R61" i="4" s="1"/>
  <c r="P61" i="4"/>
  <c r="Q60" i="4"/>
  <c r="R60" i="4" s="1"/>
  <c r="P60" i="4"/>
  <c r="Q59" i="4"/>
  <c r="R59" i="4" s="1"/>
  <c r="P59" i="4"/>
  <c r="Q58" i="4"/>
  <c r="R58" i="4" s="1"/>
  <c r="P58" i="4"/>
  <c r="Q57" i="4"/>
  <c r="R57" i="4" s="1"/>
  <c r="P57" i="4"/>
  <c r="Q56" i="4"/>
  <c r="R56" i="4" s="1"/>
  <c r="P56" i="4"/>
  <c r="Q55" i="4"/>
  <c r="R55" i="4" s="1"/>
  <c r="P55" i="4"/>
  <c r="Q54" i="4"/>
  <c r="R54" i="4" s="1"/>
  <c r="P54" i="4"/>
  <c r="Q53" i="4"/>
  <c r="R53" i="4" s="1"/>
  <c r="P53" i="4"/>
  <c r="Q52" i="4"/>
  <c r="R52" i="4" s="1"/>
  <c r="P52" i="4"/>
  <c r="Q51" i="4"/>
  <c r="R51" i="4" s="1"/>
  <c r="P51" i="4"/>
  <c r="Q50" i="4"/>
  <c r="R50" i="4" s="1"/>
  <c r="P50" i="4"/>
  <c r="Q49" i="4"/>
  <c r="R49" i="4" s="1"/>
  <c r="P49" i="4"/>
  <c r="Q48" i="4"/>
  <c r="R48" i="4" s="1"/>
  <c r="P48" i="4"/>
  <c r="Q47" i="4"/>
  <c r="R47" i="4" s="1"/>
  <c r="P47" i="4"/>
  <c r="Q46" i="4"/>
  <c r="R46" i="4" s="1"/>
  <c r="P46" i="4"/>
  <c r="Q45" i="4"/>
  <c r="R45" i="4" s="1"/>
  <c r="P45" i="4"/>
  <c r="Q44" i="4"/>
  <c r="R44" i="4" s="1"/>
  <c r="P44" i="4"/>
  <c r="Q43" i="4"/>
  <c r="R43" i="4" s="1"/>
  <c r="P43" i="4"/>
  <c r="Q42" i="4"/>
  <c r="R42" i="4" s="1"/>
  <c r="P42" i="4"/>
  <c r="Q41" i="4"/>
  <c r="R41" i="4" s="1"/>
  <c r="P41" i="4"/>
  <c r="Q40" i="4"/>
  <c r="R40" i="4" s="1"/>
  <c r="P40" i="4"/>
  <c r="Q39" i="4"/>
  <c r="R39" i="4" s="1"/>
  <c r="P39" i="4"/>
  <c r="Q38" i="4"/>
  <c r="R38" i="4" s="1"/>
  <c r="P38" i="4"/>
  <c r="Q37" i="4"/>
  <c r="R37" i="4" s="1"/>
  <c r="P37" i="4"/>
  <c r="Q36" i="4"/>
  <c r="R36" i="4" s="1"/>
  <c r="P36" i="4"/>
  <c r="Q35" i="4"/>
  <c r="R35" i="4" s="1"/>
  <c r="P35" i="4"/>
  <c r="Q34" i="4"/>
  <c r="R34" i="4" s="1"/>
  <c r="P34" i="4"/>
  <c r="Q33" i="4"/>
  <c r="R33" i="4" s="1"/>
  <c r="P33" i="4"/>
  <c r="Q32" i="4"/>
  <c r="R32" i="4" s="1"/>
  <c r="P32" i="4"/>
  <c r="Q31" i="4"/>
  <c r="R31" i="4" s="1"/>
  <c r="P31" i="4"/>
  <c r="Q30" i="4"/>
  <c r="R30" i="4" s="1"/>
  <c r="P30" i="4"/>
  <c r="Q29" i="4"/>
  <c r="R29" i="4" s="1"/>
  <c r="P29" i="4"/>
  <c r="Q28" i="4"/>
  <c r="R28" i="4" s="1"/>
  <c r="P28" i="4"/>
  <c r="Q27" i="4"/>
  <c r="R27" i="4" s="1"/>
  <c r="P27" i="4"/>
  <c r="Q26" i="4"/>
  <c r="R26" i="4" s="1"/>
  <c r="P26" i="4"/>
  <c r="Q25" i="4"/>
  <c r="R25" i="4" s="1"/>
  <c r="P25" i="4"/>
  <c r="Q24" i="4"/>
  <c r="R24" i="4" s="1"/>
  <c r="P24" i="4"/>
  <c r="Q23" i="4"/>
  <c r="R23" i="4" s="1"/>
  <c r="P23" i="4"/>
  <c r="Q22" i="4"/>
  <c r="R22" i="4" s="1"/>
  <c r="P22" i="4"/>
  <c r="Q21" i="4"/>
  <c r="R21" i="4" s="1"/>
  <c r="P21" i="4"/>
  <c r="Q20" i="4"/>
  <c r="R20" i="4" s="1"/>
  <c r="P20" i="4"/>
  <c r="Q19" i="4"/>
  <c r="R19" i="4" s="1"/>
  <c r="P19" i="4"/>
  <c r="Q18" i="4"/>
  <c r="R18" i="4" s="1"/>
  <c r="P18" i="4"/>
  <c r="Q17" i="4"/>
  <c r="R17" i="4" s="1"/>
  <c r="P17" i="4"/>
  <c r="Q16" i="4"/>
  <c r="R16" i="4" s="1"/>
  <c r="P16" i="4"/>
  <c r="Q15" i="4"/>
  <c r="R15" i="4" s="1"/>
  <c r="P15" i="4"/>
  <c r="Q14" i="4"/>
  <c r="R14" i="4" s="1"/>
  <c r="P14" i="4"/>
  <c r="Q13" i="4"/>
  <c r="R13" i="4" s="1"/>
  <c r="P13" i="4"/>
  <c r="Q12" i="4"/>
  <c r="R12" i="4" s="1"/>
  <c r="P12" i="4"/>
  <c r="Q11" i="4"/>
  <c r="R11" i="4" s="1"/>
  <c r="P11" i="4"/>
  <c r="Q10" i="4"/>
  <c r="R10" i="4" s="1"/>
  <c r="P10" i="4"/>
  <c r="Q9" i="4"/>
  <c r="R9" i="4" s="1"/>
  <c r="P9" i="4"/>
  <c r="Q8" i="4"/>
  <c r="R8" i="4" s="1"/>
  <c r="P8" i="4"/>
  <c r="Q7" i="4"/>
  <c r="R7" i="4" s="1"/>
  <c r="P7" i="4"/>
  <c r="Q6" i="4"/>
  <c r="R6" i="4" s="1"/>
  <c r="P6" i="4"/>
  <c r="Q156" i="3"/>
  <c r="R156" i="3" s="1"/>
  <c r="P156" i="3"/>
  <c r="Q155" i="3"/>
  <c r="R155" i="3" s="1"/>
  <c r="P155" i="3"/>
  <c r="Q154" i="3"/>
  <c r="R154" i="3" s="1"/>
  <c r="P154" i="3"/>
  <c r="Q153" i="3"/>
  <c r="R153" i="3" s="1"/>
  <c r="P153" i="3"/>
  <c r="Q152" i="3"/>
  <c r="R152" i="3" s="1"/>
  <c r="P152" i="3"/>
  <c r="Q151" i="3"/>
  <c r="R151" i="3" s="1"/>
  <c r="P151" i="3"/>
  <c r="Q150" i="3"/>
  <c r="R150" i="3" s="1"/>
  <c r="P150" i="3"/>
  <c r="Q149" i="3"/>
  <c r="R149" i="3" s="1"/>
  <c r="P149" i="3"/>
  <c r="Q148" i="3"/>
  <c r="R148" i="3" s="1"/>
  <c r="P148" i="3"/>
  <c r="Q147" i="3"/>
  <c r="R147" i="3" s="1"/>
  <c r="P147" i="3"/>
  <c r="Q146" i="3"/>
  <c r="R146" i="3" s="1"/>
  <c r="P146" i="3"/>
  <c r="Q145" i="3"/>
  <c r="R145" i="3" s="1"/>
  <c r="P145" i="3"/>
  <c r="Q144" i="3"/>
  <c r="R144" i="3" s="1"/>
  <c r="P144" i="3"/>
  <c r="Q143" i="3"/>
  <c r="R143" i="3" s="1"/>
  <c r="P143" i="3"/>
  <c r="Q142" i="3"/>
  <c r="R142" i="3" s="1"/>
  <c r="P142" i="3"/>
  <c r="Q141" i="3"/>
  <c r="R141" i="3" s="1"/>
  <c r="P141" i="3"/>
  <c r="Q140" i="3"/>
  <c r="R140" i="3" s="1"/>
  <c r="P140" i="3"/>
  <c r="Q139" i="3"/>
  <c r="R139" i="3" s="1"/>
  <c r="P139" i="3"/>
  <c r="Q138" i="3"/>
  <c r="R138" i="3" s="1"/>
  <c r="P138" i="3"/>
  <c r="Q137" i="3"/>
  <c r="R137" i="3" s="1"/>
  <c r="P137" i="3"/>
  <c r="Q136" i="3"/>
  <c r="R136" i="3" s="1"/>
  <c r="P136" i="3"/>
  <c r="Q135" i="3"/>
  <c r="R135" i="3" s="1"/>
  <c r="P135" i="3"/>
  <c r="Q134" i="3"/>
  <c r="R134" i="3" s="1"/>
  <c r="P134" i="3"/>
  <c r="Q133" i="3"/>
  <c r="R133" i="3" s="1"/>
  <c r="P133" i="3"/>
  <c r="Q132" i="3"/>
  <c r="R132" i="3" s="1"/>
  <c r="P132" i="3"/>
  <c r="Q131" i="3"/>
  <c r="R131" i="3" s="1"/>
  <c r="P131" i="3"/>
  <c r="Q130" i="3"/>
  <c r="R130" i="3" s="1"/>
  <c r="P130" i="3"/>
  <c r="Q129" i="3"/>
  <c r="R129" i="3" s="1"/>
  <c r="P129" i="3"/>
  <c r="Q128" i="3"/>
  <c r="R128" i="3" s="1"/>
  <c r="P128" i="3"/>
  <c r="Q127" i="3"/>
  <c r="R127" i="3" s="1"/>
  <c r="P127" i="3"/>
  <c r="Q126" i="3"/>
  <c r="R126" i="3" s="1"/>
  <c r="P126" i="3"/>
  <c r="Q125" i="3"/>
  <c r="R125" i="3" s="1"/>
  <c r="P125" i="3"/>
  <c r="Q124" i="3"/>
  <c r="R124" i="3" s="1"/>
  <c r="P124" i="3"/>
  <c r="Q123" i="3"/>
  <c r="R123" i="3" s="1"/>
  <c r="P123" i="3"/>
  <c r="Q122" i="3"/>
  <c r="R122" i="3" s="1"/>
  <c r="P122" i="3"/>
  <c r="Q121" i="3"/>
  <c r="R121" i="3" s="1"/>
  <c r="P121" i="3"/>
  <c r="Q120" i="3"/>
  <c r="R120" i="3" s="1"/>
  <c r="P120" i="3"/>
  <c r="Q119" i="3"/>
  <c r="R119" i="3" s="1"/>
  <c r="P119" i="3"/>
  <c r="Q118" i="3"/>
  <c r="R118" i="3" s="1"/>
  <c r="P118" i="3"/>
  <c r="Q117" i="3"/>
  <c r="R117" i="3" s="1"/>
  <c r="P117" i="3"/>
  <c r="Q116" i="3"/>
  <c r="R116" i="3" s="1"/>
  <c r="P116" i="3"/>
  <c r="Q115" i="3"/>
  <c r="R115" i="3" s="1"/>
  <c r="P115" i="3"/>
  <c r="Q114" i="3"/>
  <c r="R114" i="3" s="1"/>
  <c r="P114" i="3"/>
  <c r="Q113" i="3"/>
  <c r="R113" i="3" s="1"/>
  <c r="P113" i="3"/>
  <c r="Q112" i="3"/>
  <c r="R112" i="3" s="1"/>
  <c r="P112" i="3"/>
  <c r="Q111" i="3"/>
  <c r="R111" i="3" s="1"/>
  <c r="P111" i="3"/>
  <c r="Q110" i="3"/>
  <c r="R110" i="3" s="1"/>
  <c r="P110" i="3"/>
  <c r="Q109" i="3"/>
  <c r="R109" i="3" s="1"/>
  <c r="P109" i="3"/>
  <c r="Q108" i="3"/>
  <c r="R108" i="3" s="1"/>
  <c r="P108" i="3"/>
  <c r="Q107" i="3"/>
  <c r="R107" i="3" s="1"/>
  <c r="P107" i="3"/>
  <c r="Q106" i="3"/>
  <c r="R106" i="3" s="1"/>
  <c r="P106" i="3"/>
  <c r="Q105" i="3"/>
  <c r="R105" i="3" s="1"/>
  <c r="P105" i="3"/>
  <c r="Q104" i="3"/>
  <c r="R104" i="3" s="1"/>
  <c r="P104" i="3"/>
  <c r="Q103" i="3"/>
  <c r="R103" i="3" s="1"/>
  <c r="P103" i="3"/>
  <c r="Q102" i="3"/>
  <c r="R102" i="3" s="1"/>
  <c r="P102" i="3"/>
  <c r="Q101" i="3"/>
  <c r="R101" i="3" s="1"/>
  <c r="P101" i="3"/>
  <c r="Q100" i="3"/>
  <c r="R100" i="3" s="1"/>
  <c r="P100" i="3"/>
  <c r="Q99" i="3"/>
  <c r="R99" i="3" s="1"/>
  <c r="P99" i="3"/>
  <c r="Q98" i="3"/>
  <c r="R98" i="3" s="1"/>
  <c r="P98" i="3"/>
  <c r="Q97" i="3"/>
  <c r="R97" i="3" s="1"/>
  <c r="P97" i="3"/>
  <c r="Q96" i="3"/>
  <c r="R96" i="3" s="1"/>
  <c r="P96" i="3"/>
  <c r="Q95" i="3"/>
  <c r="R95" i="3" s="1"/>
  <c r="P95" i="3"/>
  <c r="Q94" i="3"/>
  <c r="R94" i="3" s="1"/>
  <c r="P94" i="3"/>
  <c r="Q93" i="3"/>
  <c r="R93" i="3" s="1"/>
  <c r="P93" i="3"/>
  <c r="Q92" i="3"/>
  <c r="R92" i="3" s="1"/>
  <c r="P92" i="3"/>
  <c r="Q91" i="3"/>
  <c r="R91" i="3" s="1"/>
  <c r="P91" i="3"/>
  <c r="Q90" i="3"/>
  <c r="R90" i="3" s="1"/>
  <c r="P90" i="3"/>
  <c r="Q89" i="3"/>
  <c r="R89" i="3" s="1"/>
  <c r="P89" i="3"/>
  <c r="Q88" i="3"/>
  <c r="R88" i="3" s="1"/>
  <c r="P88" i="3"/>
  <c r="Q87" i="3"/>
  <c r="R87" i="3" s="1"/>
  <c r="P87" i="3"/>
  <c r="Q86" i="3"/>
  <c r="R86" i="3" s="1"/>
  <c r="P86" i="3"/>
  <c r="Q85" i="3"/>
  <c r="R85" i="3" s="1"/>
  <c r="P85" i="3"/>
  <c r="Q84" i="3"/>
  <c r="R84" i="3" s="1"/>
  <c r="P84" i="3"/>
  <c r="Q83" i="3"/>
  <c r="R83" i="3" s="1"/>
  <c r="P83" i="3"/>
  <c r="Q82" i="3"/>
  <c r="R82" i="3" s="1"/>
  <c r="P82" i="3"/>
  <c r="Q81" i="3"/>
  <c r="R81" i="3" s="1"/>
  <c r="P81" i="3"/>
  <c r="Q80" i="3"/>
  <c r="R80" i="3" s="1"/>
  <c r="P80" i="3"/>
  <c r="Q79" i="3"/>
  <c r="R79" i="3" s="1"/>
  <c r="P79" i="3"/>
  <c r="Q78" i="3"/>
  <c r="R78" i="3" s="1"/>
  <c r="P78" i="3"/>
  <c r="Q77" i="3"/>
  <c r="R77" i="3" s="1"/>
  <c r="P77" i="3"/>
  <c r="Q76" i="3"/>
  <c r="R76" i="3" s="1"/>
  <c r="P76" i="3"/>
  <c r="Q75" i="3"/>
  <c r="R75" i="3" s="1"/>
  <c r="P75" i="3"/>
  <c r="Q74" i="3"/>
  <c r="R74" i="3" s="1"/>
  <c r="P74" i="3"/>
  <c r="Q73" i="3"/>
  <c r="R73" i="3" s="1"/>
  <c r="P73" i="3"/>
  <c r="Q72" i="3"/>
  <c r="R72" i="3" s="1"/>
  <c r="P72" i="3"/>
  <c r="Q71" i="3"/>
  <c r="R71" i="3" s="1"/>
  <c r="P71" i="3"/>
  <c r="Q70" i="3"/>
  <c r="R70" i="3" s="1"/>
  <c r="P70" i="3"/>
  <c r="Q69" i="3"/>
  <c r="R69" i="3" s="1"/>
  <c r="P69" i="3"/>
  <c r="Q68" i="3"/>
  <c r="R68" i="3" s="1"/>
  <c r="P68" i="3"/>
  <c r="Q67" i="3"/>
  <c r="R67" i="3" s="1"/>
  <c r="P67" i="3"/>
  <c r="Q66" i="3"/>
  <c r="R66" i="3" s="1"/>
  <c r="P66" i="3"/>
  <c r="Q65" i="3"/>
  <c r="R65" i="3" s="1"/>
  <c r="P65" i="3"/>
  <c r="Q64" i="3"/>
  <c r="R64" i="3" s="1"/>
  <c r="P64" i="3"/>
  <c r="Q63" i="3"/>
  <c r="R63" i="3" s="1"/>
  <c r="P63" i="3"/>
  <c r="Q62" i="3"/>
  <c r="R62" i="3" s="1"/>
  <c r="P62" i="3"/>
  <c r="Q61" i="3"/>
  <c r="R61" i="3" s="1"/>
  <c r="P61" i="3"/>
  <c r="Q60" i="3"/>
  <c r="R60" i="3" s="1"/>
  <c r="P60" i="3"/>
  <c r="Q59" i="3"/>
  <c r="R59" i="3" s="1"/>
  <c r="P59" i="3"/>
  <c r="Q58" i="3"/>
  <c r="R58" i="3" s="1"/>
  <c r="P58" i="3"/>
  <c r="Q57" i="3"/>
  <c r="R57" i="3" s="1"/>
  <c r="P57" i="3"/>
  <c r="Q56" i="3"/>
  <c r="R56" i="3" s="1"/>
  <c r="P56" i="3"/>
  <c r="Q55" i="3"/>
  <c r="R55" i="3" s="1"/>
  <c r="P55" i="3"/>
  <c r="Q54" i="3"/>
  <c r="R54" i="3" s="1"/>
  <c r="P54" i="3"/>
  <c r="Q53" i="3"/>
  <c r="R53" i="3" s="1"/>
  <c r="P53" i="3"/>
  <c r="Q52" i="3"/>
  <c r="R52" i="3" s="1"/>
  <c r="P52" i="3"/>
  <c r="Q51" i="3"/>
  <c r="R51" i="3" s="1"/>
  <c r="P51" i="3"/>
  <c r="Q50" i="3"/>
  <c r="R50" i="3" s="1"/>
  <c r="P50" i="3"/>
  <c r="Q49" i="3"/>
  <c r="R49" i="3" s="1"/>
  <c r="P49" i="3"/>
  <c r="Q48" i="3"/>
  <c r="R48" i="3" s="1"/>
  <c r="P48" i="3"/>
  <c r="Q47" i="3"/>
  <c r="R47" i="3" s="1"/>
  <c r="P47" i="3"/>
  <c r="Q46" i="3"/>
  <c r="R46" i="3" s="1"/>
  <c r="P46" i="3"/>
  <c r="Q45" i="3"/>
  <c r="R45" i="3" s="1"/>
  <c r="P45" i="3"/>
  <c r="Q44" i="3"/>
  <c r="R44" i="3" s="1"/>
  <c r="P44" i="3"/>
  <c r="Q43" i="3"/>
  <c r="R43" i="3" s="1"/>
  <c r="P43" i="3"/>
  <c r="Q42" i="3"/>
  <c r="R42" i="3" s="1"/>
  <c r="P42" i="3"/>
  <c r="Q41" i="3"/>
  <c r="R41" i="3" s="1"/>
  <c r="P41" i="3"/>
  <c r="Q40" i="3"/>
  <c r="R40" i="3" s="1"/>
  <c r="P40" i="3"/>
  <c r="Q39" i="3"/>
  <c r="R39" i="3" s="1"/>
  <c r="P39" i="3"/>
  <c r="Q38" i="3"/>
  <c r="R38" i="3" s="1"/>
  <c r="P38" i="3"/>
  <c r="Q37" i="3"/>
  <c r="R37" i="3" s="1"/>
  <c r="P37" i="3"/>
  <c r="Q36" i="3"/>
  <c r="R36" i="3" s="1"/>
  <c r="P36" i="3"/>
  <c r="Q35" i="3"/>
  <c r="R35" i="3" s="1"/>
  <c r="P35" i="3"/>
  <c r="Q34" i="3"/>
  <c r="R34" i="3" s="1"/>
  <c r="P34" i="3"/>
  <c r="Q33" i="3"/>
  <c r="R33" i="3" s="1"/>
  <c r="P33" i="3"/>
  <c r="Q32" i="3"/>
  <c r="R32" i="3" s="1"/>
  <c r="P32" i="3"/>
  <c r="Q31" i="3"/>
  <c r="R31" i="3" s="1"/>
  <c r="P31" i="3"/>
  <c r="Q30" i="3"/>
  <c r="R30" i="3" s="1"/>
  <c r="P30" i="3"/>
  <c r="Q29" i="3"/>
  <c r="R29" i="3" s="1"/>
  <c r="P29" i="3"/>
  <c r="Q28" i="3"/>
  <c r="R28" i="3" s="1"/>
  <c r="P28" i="3"/>
  <c r="Q27" i="3"/>
  <c r="R27" i="3" s="1"/>
  <c r="P27" i="3"/>
  <c r="Q26" i="3"/>
  <c r="R26" i="3" s="1"/>
  <c r="P26" i="3"/>
  <c r="Q25" i="3"/>
  <c r="R25" i="3" s="1"/>
  <c r="P25" i="3"/>
  <c r="Q24" i="3"/>
  <c r="R24" i="3" s="1"/>
  <c r="P24" i="3"/>
  <c r="Q23" i="3"/>
  <c r="R23" i="3" s="1"/>
  <c r="P23" i="3"/>
  <c r="Q22" i="3"/>
  <c r="R22" i="3" s="1"/>
  <c r="P22" i="3"/>
  <c r="Q21" i="3"/>
  <c r="R21" i="3" s="1"/>
  <c r="P21" i="3"/>
  <c r="Q20" i="3"/>
  <c r="R20" i="3" s="1"/>
  <c r="P20" i="3"/>
  <c r="Q19" i="3"/>
  <c r="R19" i="3" s="1"/>
  <c r="P19" i="3"/>
  <c r="Q18" i="3"/>
  <c r="R18" i="3" s="1"/>
  <c r="P18" i="3"/>
  <c r="Q17" i="3"/>
  <c r="R17" i="3" s="1"/>
  <c r="P17" i="3"/>
  <c r="Q16" i="3"/>
  <c r="R16" i="3" s="1"/>
  <c r="P16" i="3"/>
  <c r="Q15" i="3"/>
  <c r="R15" i="3" s="1"/>
  <c r="P15" i="3"/>
  <c r="Q14" i="3"/>
  <c r="R14" i="3" s="1"/>
  <c r="P14" i="3"/>
  <c r="Q13" i="3"/>
  <c r="R13" i="3" s="1"/>
  <c r="P13" i="3"/>
  <c r="Q12" i="3"/>
  <c r="R12" i="3" s="1"/>
  <c r="P12" i="3"/>
  <c r="Q11" i="3"/>
  <c r="R11" i="3" s="1"/>
  <c r="P11" i="3"/>
  <c r="Q10" i="3"/>
  <c r="R10" i="3" s="1"/>
  <c r="P10" i="3"/>
  <c r="Q9" i="3"/>
  <c r="R9" i="3" s="1"/>
  <c r="P9" i="3"/>
  <c r="Q8" i="3"/>
  <c r="R8" i="3" s="1"/>
  <c r="P8" i="3"/>
  <c r="W6" i="3"/>
  <c r="X6" i="3" s="1"/>
  <c r="T6" i="3"/>
  <c r="U6" i="3" s="1"/>
  <c r="Q6" i="3"/>
  <c r="R6" i="3" s="1"/>
  <c r="P6" i="3"/>
  <c r="P9" i="1"/>
  <c r="Q9" i="1"/>
  <c r="R9" i="1" s="1"/>
  <c r="P10" i="1"/>
  <c r="Q10" i="1"/>
  <c r="R10" i="1" s="1"/>
  <c r="P11" i="1"/>
  <c r="Q11" i="1"/>
  <c r="R11" i="1" s="1"/>
  <c r="P12" i="1"/>
  <c r="Q12" i="1"/>
  <c r="R12" i="1" s="1"/>
  <c r="P13" i="1"/>
  <c r="Q13" i="1"/>
  <c r="R13" i="1" s="1"/>
  <c r="P14" i="1"/>
  <c r="Q14" i="1"/>
  <c r="R14" i="1" s="1"/>
  <c r="P15" i="1"/>
  <c r="Q15" i="1"/>
  <c r="R15" i="1" s="1"/>
  <c r="P16" i="1"/>
  <c r="Q16" i="1"/>
  <c r="R16" i="1" s="1"/>
  <c r="P17" i="1"/>
  <c r="Q17" i="1"/>
  <c r="R17" i="1" s="1"/>
  <c r="P18" i="1"/>
  <c r="Q18" i="1"/>
  <c r="R18" i="1" s="1"/>
  <c r="P19" i="1"/>
  <c r="Q19" i="1"/>
  <c r="R19" i="1" s="1"/>
  <c r="P20" i="1"/>
  <c r="Q20" i="1"/>
  <c r="R20" i="1" s="1"/>
  <c r="P21" i="1"/>
  <c r="Q21" i="1"/>
  <c r="R21" i="1" s="1"/>
  <c r="P22" i="1"/>
  <c r="Q22" i="1"/>
  <c r="R22" i="1" s="1"/>
  <c r="P23" i="1"/>
  <c r="Q23" i="1"/>
  <c r="R23" i="1" s="1"/>
  <c r="P24" i="1"/>
  <c r="Q24" i="1"/>
  <c r="R24" i="1" s="1"/>
  <c r="P25" i="1"/>
  <c r="Q25" i="1"/>
  <c r="R25" i="1" s="1"/>
  <c r="P26" i="1"/>
  <c r="Q26" i="1"/>
  <c r="R26" i="1" s="1"/>
  <c r="P27" i="1"/>
  <c r="Q27" i="1"/>
  <c r="R27" i="1" s="1"/>
  <c r="P28" i="1"/>
  <c r="Q28" i="1"/>
  <c r="R28" i="1" s="1"/>
  <c r="P29" i="1"/>
  <c r="Q29" i="1"/>
  <c r="R29" i="1" s="1"/>
  <c r="P30" i="1"/>
  <c r="Q30" i="1"/>
  <c r="R30" i="1" s="1"/>
  <c r="P31" i="1"/>
  <c r="Q31" i="1"/>
  <c r="R31" i="1" s="1"/>
  <c r="P32" i="1"/>
  <c r="Q32" i="1"/>
  <c r="R32" i="1" s="1"/>
  <c r="P33" i="1"/>
  <c r="Q33" i="1"/>
  <c r="R33" i="1" s="1"/>
  <c r="P34" i="1"/>
  <c r="Q34" i="1"/>
  <c r="R34" i="1" s="1"/>
  <c r="P35" i="1"/>
  <c r="Q35" i="1"/>
  <c r="R35" i="1" s="1"/>
  <c r="P36" i="1"/>
  <c r="Q36" i="1"/>
  <c r="R36" i="1" s="1"/>
  <c r="P37" i="1"/>
  <c r="Q37" i="1"/>
  <c r="R37" i="1" s="1"/>
  <c r="P38" i="1"/>
  <c r="Q38" i="1"/>
  <c r="R38" i="1" s="1"/>
  <c r="P39" i="1"/>
  <c r="Q39" i="1"/>
  <c r="R39" i="1" s="1"/>
  <c r="P40" i="1"/>
  <c r="Q40" i="1"/>
  <c r="R40" i="1" s="1"/>
  <c r="P41" i="1"/>
  <c r="Q41" i="1"/>
  <c r="R41" i="1" s="1"/>
  <c r="P42" i="1"/>
  <c r="Q42" i="1"/>
  <c r="R42" i="1" s="1"/>
  <c r="P43" i="1"/>
  <c r="Q43" i="1"/>
  <c r="R43" i="1" s="1"/>
  <c r="P44" i="1"/>
  <c r="Q44" i="1"/>
  <c r="R44" i="1" s="1"/>
  <c r="P45" i="1"/>
  <c r="Q45" i="1"/>
  <c r="R45" i="1" s="1"/>
  <c r="P46" i="1"/>
  <c r="Q46" i="1"/>
  <c r="R46" i="1" s="1"/>
  <c r="P47" i="1"/>
  <c r="Q47" i="1"/>
  <c r="R47" i="1" s="1"/>
  <c r="P48" i="1"/>
  <c r="Q48" i="1"/>
  <c r="R48" i="1" s="1"/>
  <c r="P49" i="1"/>
  <c r="Q49" i="1"/>
  <c r="R49" i="1" s="1"/>
  <c r="P50" i="1"/>
  <c r="Q50" i="1"/>
  <c r="R50" i="1" s="1"/>
  <c r="P51" i="1"/>
  <c r="Q51" i="1"/>
  <c r="R51" i="1" s="1"/>
  <c r="P52" i="1"/>
  <c r="Q52" i="1"/>
  <c r="R52" i="1" s="1"/>
  <c r="P53" i="1"/>
  <c r="Q53" i="1"/>
  <c r="R53" i="1"/>
  <c r="P54" i="1"/>
  <c r="Q54" i="1"/>
  <c r="R54" i="1" s="1"/>
  <c r="P55" i="1"/>
  <c r="Q55" i="1"/>
  <c r="R55" i="1" s="1"/>
  <c r="P56" i="1"/>
  <c r="Q56" i="1"/>
  <c r="R56" i="1" s="1"/>
  <c r="P57" i="1"/>
  <c r="Q57" i="1"/>
  <c r="R57" i="1" s="1"/>
  <c r="P58" i="1"/>
  <c r="Q58" i="1"/>
  <c r="R58" i="1" s="1"/>
  <c r="P59" i="1"/>
  <c r="Q59" i="1"/>
  <c r="R59" i="1" s="1"/>
  <c r="P60" i="1"/>
  <c r="Q60" i="1"/>
  <c r="R60" i="1" s="1"/>
  <c r="P61" i="1"/>
  <c r="Q61" i="1"/>
  <c r="R61" i="1" s="1"/>
  <c r="P62" i="1"/>
  <c r="Q62" i="1"/>
  <c r="R62" i="1" s="1"/>
  <c r="P63" i="1"/>
  <c r="Q63" i="1"/>
  <c r="R63" i="1" s="1"/>
  <c r="P64" i="1"/>
  <c r="Q64" i="1"/>
  <c r="R64" i="1" s="1"/>
  <c r="P65" i="1"/>
  <c r="Q65" i="1"/>
  <c r="R65" i="1" s="1"/>
  <c r="P66" i="1"/>
  <c r="Q66" i="1"/>
  <c r="R66" i="1" s="1"/>
  <c r="P67" i="1"/>
  <c r="Q67" i="1"/>
  <c r="R67" i="1" s="1"/>
  <c r="P68" i="1"/>
  <c r="Q68" i="1"/>
  <c r="R68" i="1" s="1"/>
  <c r="P69" i="1"/>
  <c r="Q69" i="1"/>
  <c r="R69" i="1" s="1"/>
  <c r="P70" i="1"/>
  <c r="Q70" i="1"/>
  <c r="R70" i="1" s="1"/>
  <c r="P71" i="1"/>
  <c r="Q71" i="1"/>
  <c r="R71" i="1" s="1"/>
  <c r="P72" i="1"/>
  <c r="Q72" i="1"/>
  <c r="R72" i="1" s="1"/>
  <c r="P73" i="1"/>
  <c r="Q73" i="1"/>
  <c r="R73" i="1" s="1"/>
  <c r="P74" i="1"/>
  <c r="Q74" i="1"/>
  <c r="R74" i="1" s="1"/>
  <c r="P75" i="1"/>
  <c r="Q75" i="1"/>
  <c r="R75" i="1" s="1"/>
  <c r="P76" i="1"/>
  <c r="Q76" i="1"/>
  <c r="R76" i="1" s="1"/>
  <c r="P77" i="1"/>
  <c r="Q77" i="1"/>
  <c r="R77" i="1" s="1"/>
  <c r="P78" i="1"/>
  <c r="Q78" i="1"/>
  <c r="R78" i="1" s="1"/>
  <c r="P79" i="1"/>
  <c r="Q79" i="1"/>
  <c r="R79" i="1" s="1"/>
  <c r="P80" i="1"/>
  <c r="Q80" i="1"/>
  <c r="R80" i="1" s="1"/>
  <c r="P81" i="1"/>
  <c r="Q81" i="1"/>
  <c r="R81" i="1" s="1"/>
  <c r="P82" i="1"/>
  <c r="Q82" i="1"/>
  <c r="R82" i="1" s="1"/>
  <c r="P83" i="1"/>
  <c r="Q83" i="1"/>
  <c r="R83" i="1" s="1"/>
  <c r="P84" i="1"/>
  <c r="Q84" i="1"/>
  <c r="R84" i="1" s="1"/>
  <c r="P85" i="1"/>
  <c r="Q85" i="1"/>
  <c r="R85" i="1" s="1"/>
  <c r="P86" i="1"/>
  <c r="Q86" i="1"/>
  <c r="R86" i="1" s="1"/>
  <c r="P87" i="1"/>
  <c r="Q87" i="1"/>
  <c r="R87" i="1" s="1"/>
  <c r="P88" i="1"/>
  <c r="Q88" i="1"/>
  <c r="R88" i="1" s="1"/>
  <c r="P89" i="1"/>
  <c r="Q89" i="1"/>
  <c r="R89" i="1" s="1"/>
  <c r="P90" i="1"/>
  <c r="Q90" i="1"/>
  <c r="R90" i="1" s="1"/>
  <c r="P91" i="1"/>
  <c r="Q91" i="1"/>
  <c r="R91" i="1" s="1"/>
  <c r="P92" i="1"/>
  <c r="Q92" i="1"/>
  <c r="R92" i="1" s="1"/>
  <c r="P93" i="1"/>
  <c r="Q93" i="1"/>
  <c r="R93" i="1"/>
  <c r="P94" i="1"/>
  <c r="Q94" i="1"/>
  <c r="R94" i="1" s="1"/>
  <c r="P95" i="1"/>
  <c r="Q95" i="1"/>
  <c r="R95" i="1" s="1"/>
  <c r="P96" i="1"/>
  <c r="Q96" i="1"/>
  <c r="R96" i="1" s="1"/>
  <c r="P97" i="1"/>
  <c r="Q97" i="1"/>
  <c r="R97" i="1" s="1"/>
  <c r="P98" i="1"/>
  <c r="Q98" i="1"/>
  <c r="R98" i="1" s="1"/>
  <c r="P99" i="1"/>
  <c r="Q99" i="1"/>
  <c r="R99" i="1" s="1"/>
  <c r="P100" i="1"/>
  <c r="Q100" i="1"/>
  <c r="R100" i="1" s="1"/>
  <c r="P101" i="1"/>
  <c r="Q101" i="1"/>
  <c r="R101" i="1" s="1"/>
  <c r="P102" i="1"/>
  <c r="Q102" i="1"/>
  <c r="R102" i="1" s="1"/>
  <c r="P103" i="1"/>
  <c r="Q103" i="1"/>
  <c r="R103" i="1" s="1"/>
  <c r="P104" i="1"/>
  <c r="Q104" i="1"/>
  <c r="R104" i="1" s="1"/>
  <c r="P105" i="1"/>
  <c r="Q105" i="1"/>
  <c r="R105" i="1" s="1"/>
  <c r="P106" i="1"/>
  <c r="Q106" i="1"/>
  <c r="R106" i="1" s="1"/>
  <c r="P107" i="1"/>
  <c r="Q107" i="1"/>
  <c r="R107" i="1" s="1"/>
  <c r="P108" i="1"/>
  <c r="Q108" i="1"/>
  <c r="R108" i="1" s="1"/>
  <c r="P109" i="1"/>
  <c r="Q109" i="1"/>
  <c r="R109" i="1" s="1"/>
  <c r="P110" i="1"/>
  <c r="Q110" i="1"/>
  <c r="R110" i="1" s="1"/>
  <c r="P111" i="1"/>
  <c r="Q111" i="1"/>
  <c r="R111" i="1" s="1"/>
  <c r="P112" i="1"/>
  <c r="Q112" i="1"/>
  <c r="R112" i="1" s="1"/>
  <c r="P113" i="1"/>
  <c r="Q113" i="1"/>
  <c r="R113" i="1" s="1"/>
  <c r="P114" i="1"/>
  <c r="Q114" i="1"/>
  <c r="R114" i="1" s="1"/>
  <c r="P115" i="1"/>
  <c r="Q115" i="1"/>
  <c r="R115" i="1" s="1"/>
  <c r="P116" i="1"/>
  <c r="Q116" i="1"/>
  <c r="R116" i="1" s="1"/>
  <c r="P117" i="1"/>
  <c r="Q117" i="1"/>
  <c r="R117" i="1"/>
  <c r="P118" i="1"/>
  <c r="Q118" i="1"/>
  <c r="R118" i="1" s="1"/>
  <c r="P119" i="1"/>
  <c r="Q119" i="1"/>
  <c r="R119" i="1" s="1"/>
  <c r="P120" i="1"/>
  <c r="Q120" i="1"/>
  <c r="R120" i="1" s="1"/>
  <c r="P121" i="1"/>
  <c r="Q121" i="1"/>
  <c r="R121" i="1" s="1"/>
  <c r="P122" i="1"/>
  <c r="Q122" i="1"/>
  <c r="R122" i="1" s="1"/>
  <c r="P123" i="1"/>
  <c r="Q123" i="1"/>
  <c r="R123" i="1" s="1"/>
  <c r="P124" i="1"/>
  <c r="Q124" i="1"/>
  <c r="R124" i="1" s="1"/>
  <c r="P125" i="1"/>
  <c r="Q125" i="1"/>
  <c r="R125" i="1" s="1"/>
  <c r="P126" i="1"/>
  <c r="Q126" i="1"/>
  <c r="R126" i="1" s="1"/>
  <c r="P127" i="1"/>
  <c r="Q127" i="1"/>
  <c r="R127" i="1" s="1"/>
  <c r="P128" i="1"/>
  <c r="Q128" i="1"/>
  <c r="R128" i="1" s="1"/>
  <c r="P129" i="1"/>
  <c r="Q129" i="1"/>
  <c r="R129" i="1" s="1"/>
  <c r="P130" i="1"/>
  <c r="Q130" i="1"/>
  <c r="R130" i="1" s="1"/>
  <c r="P131" i="1"/>
  <c r="Q131" i="1"/>
  <c r="R131" i="1" s="1"/>
  <c r="P132" i="1"/>
  <c r="Q132" i="1"/>
  <c r="R132" i="1" s="1"/>
  <c r="P133" i="1"/>
  <c r="Q133" i="1"/>
  <c r="R133" i="1" s="1"/>
  <c r="P134" i="1"/>
  <c r="Q134" i="1"/>
  <c r="R134" i="1" s="1"/>
  <c r="P135" i="1"/>
  <c r="Q135" i="1"/>
  <c r="R135" i="1" s="1"/>
  <c r="P136" i="1"/>
  <c r="Q136" i="1"/>
  <c r="R136" i="1" s="1"/>
  <c r="P137" i="1"/>
  <c r="Q137" i="1"/>
  <c r="R137" i="1" s="1"/>
  <c r="P138" i="1"/>
  <c r="Q138" i="1"/>
  <c r="R138" i="1" s="1"/>
  <c r="P139" i="1"/>
  <c r="Q139" i="1"/>
  <c r="R139" i="1" s="1"/>
  <c r="P140" i="1"/>
  <c r="Q140" i="1"/>
  <c r="R140" i="1" s="1"/>
  <c r="P141" i="1"/>
  <c r="Q141" i="1"/>
  <c r="R141" i="1" s="1"/>
  <c r="P142" i="1"/>
  <c r="Q142" i="1"/>
  <c r="R142" i="1" s="1"/>
  <c r="P143" i="1"/>
  <c r="Q143" i="1"/>
  <c r="R143" i="1" s="1"/>
  <c r="P144" i="1"/>
  <c r="Q144" i="1"/>
  <c r="R144" i="1" s="1"/>
  <c r="P145" i="1"/>
  <c r="Q145" i="1"/>
  <c r="R145" i="1" s="1"/>
  <c r="P146" i="1"/>
  <c r="Q146" i="1"/>
  <c r="R146" i="1" s="1"/>
  <c r="P147" i="1"/>
  <c r="Q147" i="1"/>
  <c r="R147" i="1" s="1"/>
  <c r="P148" i="1"/>
  <c r="Q148" i="1"/>
  <c r="R148" i="1" s="1"/>
  <c r="P149" i="1"/>
  <c r="Q149" i="1"/>
  <c r="R149" i="1" s="1"/>
  <c r="P150" i="1"/>
  <c r="Q150" i="1"/>
  <c r="R150" i="1" s="1"/>
  <c r="P151" i="1"/>
  <c r="Q151" i="1"/>
  <c r="R151" i="1" s="1"/>
  <c r="P152" i="1"/>
  <c r="Q152" i="1"/>
  <c r="R152" i="1" s="1"/>
  <c r="P153" i="1"/>
  <c r="Q153" i="1"/>
  <c r="R153" i="1" s="1"/>
  <c r="P154" i="1"/>
  <c r="Q154" i="1"/>
  <c r="R154" i="1" s="1"/>
  <c r="P155" i="1"/>
  <c r="Q155" i="1"/>
  <c r="R155" i="1" s="1"/>
  <c r="P156" i="1"/>
  <c r="Q156" i="1"/>
  <c r="R156" i="1" s="1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1" i="2"/>
  <c r="P8" i="1"/>
  <c r="Q8" i="1"/>
  <c r="R8" i="1" s="1"/>
  <c r="Q7" i="1"/>
  <c r="R7" i="1" s="1"/>
  <c r="B218" i="2"/>
  <c r="B219" i="2" s="1"/>
  <c r="B216" i="2"/>
  <c r="B215" i="2"/>
  <c r="B214" i="2"/>
  <c r="B212" i="2"/>
  <c r="B211" i="2"/>
  <c r="B210" i="2"/>
  <c r="B208" i="2"/>
  <c r="B207" i="2"/>
  <c r="B205" i="2"/>
  <c r="B206" i="2" s="1"/>
  <c r="B203" i="2"/>
  <c r="B202" i="2"/>
  <c r="B200" i="2"/>
  <c r="B201" i="2" s="1"/>
  <c r="B198" i="2"/>
  <c r="B197" i="2"/>
  <c r="B195" i="2"/>
  <c r="B196" i="2" s="1"/>
  <c r="B193" i="2"/>
  <c r="B192" i="2"/>
  <c r="B190" i="2"/>
  <c r="B191" i="2" s="1"/>
  <c r="B188" i="2"/>
  <c r="B187" i="2"/>
  <c r="B185" i="2"/>
  <c r="B186" i="2" s="1"/>
  <c r="B183" i="2"/>
  <c r="B182" i="2"/>
  <c r="B180" i="2"/>
  <c r="B181" i="2" s="1"/>
  <c r="B178" i="2"/>
  <c r="B177" i="2"/>
  <c r="B175" i="2"/>
  <c r="B176" i="2" s="1"/>
  <c r="B170" i="2"/>
  <c r="B171" i="2" s="1"/>
  <c r="B172" i="2" s="1"/>
  <c r="B173" i="2" s="1"/>
  <c r="B164" i="2"/>
  <c r="B165" i="2" s="1"/>
  <c r="B166" i="2" s="1"/>
  <c r="B167" i="2" s="1"/>
  <c r="B168" i="2" s="1"/>
  <c r="B162" i="2"/>
  <c r="B161" i="2"/>
  <c r="B159" i="2"/>
  <c r="B160" i="2" s="1"/>
  <c r="B157" i="2"/>
  <c r="B156" i="2"/>
  <c r="B154" i="2"/>
  <c r="B155" i="2" s="1"/>
  <c r="B152" i="2"/>
  <c r="B151" i="2"/>
  <c r="B149" i="2"/>
  <c r="B150" i="2" s="1"/>
  <c r="B147" i="2"/>
  <c r="B146" i="2"/>
  <c r="B144" i="2"/>
  <c r="B145" i="2" s="1"/>
  <c r="B142" i="2"/>
  <c r="B141" i="2"/>
  <c r="B139" i="2"/>
  <c r="B140" i="2" s="1"/>
  <c r="B119" i="2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08" i="2"/>
  <c r="B109" i="2" s="1"/>
  <c r="B110" i="2" s="1"/>
  <c r="B111" i="2" s="1"/>
  <c r="B112" i="2" s="1"/>
  <c r="B113" i="2" s="1"/>
  <c r="B114" i="2" s="1"/>
  <c r="B115" i="2" s="1"/>
  <c r="B116" i="2" s="1"/>
  <c r="B117" i="2" s="1"/>
  <c r="B106" i="2"/>
  <c r="B105" i="2"/>
  <c r="B103" i="2"/>
  <c r="B104" i="2" s="1"/>
  <c r="B101" i="2"/>
  <c r="B100" i="2"/>
  <c r="B98" i="2"/>
  <c r="B99" i="2" s="1"/>
  <c r="B96" i="2"/>
  <c r="B95" i="2"/>
  <c r="B93" i="2"/>
  <c r="B94" i="2" s="1"/>
  <c r="B91" i="2"/>
  <c r="B90" i="2"/>
  <c r="B88" i="2"/>
  <c r="B89" i="2" s="1"/>
  <c r="B86" i="2"/>
  <c r="B85" i="2"/>
  <c r="B83" i="2"/>
  <c r="B84" i="2" s="1"/>
  <c r="B81" i="2"/>
  <c r="B80" i="2"/>
  <c r="B78" i="2"/>
  <c r="B79" i="2" s="1"/>
  <c r="B68" i="2"/>
  <c r="B69" i="2" s="1"/>
  <c r="B70" i="2" s="1"/>
  <c r="B71" i="2" s="1"/>
  <c r="B72" i="2" s="1"/>
  <c r="B73" i="2" s="1"/>
  <c r="B74" i="2" s="1"/>
  <c r="B75" i="2" s="1"/>
  <c r="B76" i="2" s="1"/>
  <c r="B57" i="2"/>
  <c r="B58" i="2" s="1"/>
  <c r="B59" i="2" s="1"/>
  <c r="B60" i="2" s="1"/>
  <c r="B61" i="2" s="1"/>
  <c r="B62" i="2" s="1"/>
  <c r="B63" i="2" s="1"/>
  <c r="B64" i="2" s="1"/>
  <c r="B65" i="2" s="1"/>
  <c r="B66" i="2" s="1"/>
  <c r="B55" i="2"/>
  <c r="B54" i="2"/>
  <c r="B52" i="2"/>
  <c r="B53" i="2" s="1"/>
  <c r="B50" i="2"/>
  <c r="B49" i="2"/>
  <c r="B47" i="2"/>
  <c r="B45" i="2"/>
  <c r="B44" i="2"/>
  <c r="B42" i="2"/>
  <c r="B43" i="2" s="1"/>
  <c r="B40" i="2"/>
  <c r="B39" i="2"/>
  <c r="B37" i="2"/>
  <c r="B35" i="2"/>
  <c r="B34" i="2"/>
  <c r="B32" i="2"/>
  <c r="B30" i="2"/>
  <c r="B29" i="2"/>
  <c r="B27" i="2"/>
  <c r="B28" i="2" s="1"/>
  <c r="B17" i="2"/>
  <c r="B18" i="2" s="1"/>
  <c r="B19" i="2" s="1"/>
  <c r="B20" i="2" s="1"/>
  <c r="B21" i="2" s="1"/>
  <c r="B22" i="2" s="1"/>
  <c r="B23" i="2" s="1"/>
  <c r="B24" i="2" s="1"/>
  <c r="B25" i="2" s="1"/>
  <c r="T488" i="7" l="1"/>
  <c r="R488" i="7"/>
  <c r="S488" i="7"/>
  <c r="T560" i="7"/>
  <c r="R560" i="7"/>
  <c r="S560" i="7"/>
  <c r="R453" i="7"/>
  <c r="S453" i="7"/>
  <c r="T453" i="7"/>
  <c r="R465" i="7"/>
  <c r="S465" i="7"/>
  <c r="T465" i="7"/>
  <c r="R477" i="7"/>
  <c r="S477" i="7"/>
  <c r="T477" i="7"/>
  <c r="R489" i="7"/>
  <c r="S489" i="7"/>
  <c r="T489" i="7"/>
  <c r="R501" i="7"/>
  <c r="S501" i="7"/>
  <c r="T501" i="7"/>
  <c r="R513" i="7"/>
  <c r="S513" i="7"/>
  <c r="T513" i="7"/>
  <c r="R525" i="7"/>
  <c r="S525" i="7"/>
  <c r="T525" i="7"/>
  <c r="R537" i="7"/>
  <c r="S537" i="7"/>
  <c r="T537" i="7"/>
  <c r="R549" i="7"/>
  <c r="S549" i="7"/>
  <c r="T549" i="7"/>
  <c r="R561" i="7"/>
  <c r="S561" i="7"/>
  <c r="T561" i="7"/>
  <c r="R573" i="7"/>
  <c r="S573" i="7"/>
  <c r="T573" i="7"/>
  <c r="R585" i="7"/>
  <c r="S585" i="7"/>
  <c r="T585" i="7"/>
  <c r="R597" i="7"/>
  <c r="S597" i="7"/>
  <c r="T597" i="7"/>
  <c r="T596" i="7"/>
  <c r="R596" i="7"/>
  <c r="S596" i="7"/>
  <c r="R454" i="7"/>
  <c r="S454" i="7"/>
  <c r="T454" i="7"/>
  <c r="R466" i="7"/>
  <c r="S466" i="7"/>
  <c r="T466" i="7"/>
  <c r="R478" i="7"/>
  <c r="S478" i="7"/>
  <c r="T478" i="7"/>
  <c r="R490" i="7"/>
  <c r="S490" i="7"/>
  <c r="T490" i="7"/>
  <c r="R502" i="7"/>
  <c r="S502" i="7"/>
  <c r="T502" i="7"/>
  <c r="S514" i="7"/>
  <c r="T514" i="7"/>
  <c r="R514" i="7"/>
  <c r="S526" i="7"/>
  <c r="T526" i="7"/>
  <c r="R526" i="7"/>
  <c r="S538" i="7"/>
  <c r="T538" i="7"/>
  <c r="R538" i="7"/>
  <c r="S550" i="7"/>
  <c r="T550" i="7"/>
  <c r="R550" i="7"/>
  <c r="S562" i="7"/>
  <c r="T562" i="7"/>
  <c r="R562" i="7"/>
  <c r="S574" i="7"/>
  <c r="T574" i="7"/>
  <c r="R574" i="7"/>
  <c r="S586" i="7"/>
  <c r="T586" i="7"/>
  <c r="R586" i="7"/>
  <c r="S598" i="7"/>
  <c r="T598" i="7"/>
  <c r="R598" i="7"/>
  <c r="T524" i="7"/>
  <c r="R524" i="7"/>
  <c r="S524" i="7"/>
  <c r="R455" i="7"/>
  <c r="S455" i="7"/>
  <c r="T455" i="7"/>
  <c r="T467" i="7"/>
  <c r="R467" i="7"/>
  <c r="S467" i="7"/>
  <c r="R479" i="7"/>
  <c r="T479" i="7"/>
  <c r="S479" i="7"/>
  <c r="T491" i="7"/>
  <c r="R491" i="7"/>
  <c r="S491" i="7"/>
  <c r="T503" i="7"/>
  <c r="R503" i="7"/>
  <c r="S503" i="7"/>
  <c r="R515" i="7"/>
  <c r="S515" i="7"/>
  <c r="T515" i="7"/>
  <c r="R539" i="7"/>
  <c r="T539" i="7"/>
  <c r="S539" i="7"/>
  <c r="T551" i="7"/>
  <c r="R551" i="7"/>
  <c r="S551" i="7"/>
  <c r="R575" i="7"/>
  <c r="S575" i="7"/>
  <c r="T575" i="7"/>
  <c r="R599" i="7"/>
  <c r="S599" i="7"/>
  <c r="T599" i="7"/>
  <c r="R476" i="7"/>
  <c r="S476" i="7"/>
  <c r="T476" i="7"/>
  <c r="T548" i="7"/>
  <c r="R548" i="7"/>
  <c r="S548" i="7"/>
  <c r="T527" i="7"/>
  <c r="R527" i="7"/>
  <c r="S527" i="7"/>
  <c r="T456" i="7"/>
  <c r="R456" i="7"/>
  <c r="S456" i="7"/>
  <c r="T468" i="7"/>
  <c r="R468" i="7"/>
  <c r="S468" i="7"/>
  <c r="T480" i="7"/>
  <c r="R480" i="7"/>
  <c r="S480" i="7"/>
  <c r="R492" i="7"/>
  <c r="S492" i="7"/>
  <c r="T492" i="7"/>
  <c r="R504" i="7"/>
  <c r="S504" i="7"/>
  <c r="T504" i="7"/>
  <c r="R516" i="7"/>
  <c r="S516" i="7"/>
  <c r="T516" i="7"/>
  <c r="T528" i="7"/>
  <c r="R528" i="7"/>
  <c r="S528" i="7"/>
  <c r="T540" i="7"/>
  <c r="R540" i="7"/>
  <c r="S540" i="7"/>
  <c r="T552" i="7"/>
  <c r="R552" i="7"/>
  <c r="S552" i="7"/>
  <c r="R564" i="7"/>
  <c r="S564" i="7"/>
  <c r="T564" i="7"/>
  <c r="T576" i="7"/>
  <c r="R576" i="7"/>
  <c r="S576" i="7"/>
  <c r="T588" i="7"/>
  <c r="R588" i="7"/>
  <c r="S588" i="7"/>
  <c r="R600" i="7"/>
  <c r="S600" i="7"/>
  <c r="T600" i="7"/>
  <c r="T500" i="7"/>
  <c r="R500" i="7"/>
  <c r="S500" i="7"/>
  <c r="T584" i="7"/>
  <c r="R584" i="7"/>
  <c r="S584" i="7"/>
  <c r="R587" i="7"/>
  <c r="S587" i="7"/>
  <c r="T587" i="7"/>
  <c r="R457" i="7"/>
  <c r="S457" i="7"/>
  <c r="T457" i="7"/>
  <c r="R469" i="7"/>
  <c r="S469" i="7"/>
  <c r="T469" i="7"/>
  <c r="R481" i="7"/>
  <c r="S481" i="7"/>
  <c r="T481" i="7"/>
  <c r="R493" i="7"/>
  <c r="S493" i="7"/>
  <c r="T493" i="7"/>
  <c r="R505" i="7"/>
  <c r="S505" i="7"/>
  <c r="T505" i="7"/>
  <c r="R517" i="7"/>
  <c r="S517" i="7"/>
  <c r="T517" i="7"/>
  <c r="R529" i="7"/>
  <c r="S529" i="7"/>
  <c r="T529" i="7"/>
  <c r="R541" i="7"/>
  <c r="S541" i="7"/>
  <c r="T541" i="7"/>
  <c r="R553" i="7"/>
  <c r="S553" i="7"/>
  <c r="T553" i="7"/>
  <c r="R565" i="7"/>
  <c r="S565" i="7"/>
  <c r="T565" i="7"/>
  <c r="R577" i="7"/>
  <c r="S577" i="7"/>
  <c r="T577" i="7"/>
  <c r="R589" i="7"/>
  <c r="S589" i="7"/>
  <c r="T589" i="7"/>
  <c r="R601" i="7"/>
  <c r="S601" i="7"/>
  <c r="T601" i="7"/>
  <c r="T512" i="7"/>
  <c r="R512" i="7"/>
  <c r="S512" i="7"/>
  <c r="R458" i="7"/>
  <c r="S458" i="7"/>
  <c r="T458" i="7"/>
  <c r="R470" i="7"/>
  <c r="S470" i="7"/>
  <c r="T470" i="7"/>
  <c r="R482" i="7"/>
  <c r="S482" i="7"/>
  <c r="T482" i="7"/>
  <c r="R494" i="7"/>
  <c r="S494" i="7"/>
  <c r="T494" i="7"/>
  <c r="R506" i="7"/>
  <c r="S506" i="7"/>
  <c r="T506" i="7"/>
  <c r="S518" i="7"/>
  <c r="T518" i="7"/>
  <c r="R518" i="7"/>
  <c r="S530" i="7"/>
  <c r="T530" i="7"/>
  <c r="R530" i="7"/>
  <c r="S542" i="7"/>
  <c r="T542" i="7"/>
  <c r="R542" i="7"/>
  <c r="S554" i="7"/>
  <c r="T554" i="7"/>
  <c r="R554" i="7"/>
  <c r="S566" i="7"/>
  <c r="T566" i="7"/>
  <c r="R566" i="7"/>
  <c r="S578" i="7"/>
  <c r="T578" i="7"/>
  <c r="R578" i="7"/>
  <c r="S590" i="7"/>
  <c r="T590" i="7"/>
  <c r="R590" i="7"/>
  <c r="R563" i="7"/>
  <c r="S563" i="7"/>
  <c r="T563" i="7"/>
  <c r="R459" i="7"/>
  <c r="T459" i="7"/>
  <c r="S459" i="7"/>
  <c r="R471" i="7"/>
  <c r="T471" i="7"/>
  <c r="S471" i="7"/>
  <c r="R483" i="7"/>
  <c r="S483" i="7"/>
  <c r="T483" i="7"/>
  <c r="R495" i="7"/>
  <c r="S495" i="7"/>
  <c r="T495" i="7"/>
  <c r="R507" i="7"/>
  <c r="S507" i="7"/>
  <c r="T507" i="7"/>
  <c r="R519" i="7"/>
  <c r="T519" i="7"/>
  <c r="S519" i="7"/>
  <c r="R531" i="7"/>
  <c r="S531" i="7"/>
  <c r="T531" i="7"/>
  <c r="T543" i="7"/>
  <c r="R543" i="7"/>
  <c r="S543" i="7"/>
  <c r="R555" i="7"/>
  <c r="T555" i="7"/>
  <c r="S555" i="7"/>
  <c r="T567" i="7"/>
  <c r="R567" i="7"/>
  <c r="S567" i="7"/>
  <c r="T579" i="7"/>
  <c r="R579" i="7"/>
  <c r="S579" i="7"/>
  <c r="T591" i="7"/>
  <c r="R591" i="7"/>
  <c r="S591" i="7"/>
  <c r="R460" i="7"/>
  <c r="S460" i="7"/>
  <c r="T460" i="7"/>
  <c r="T472" i="7"/>
  <c r="R472" i="7"/>
  <c r="S472" i="7"/>
  <c r="R484" i="7"/>
  <c r="S484" i="7"/>
  <c r="T484" i="7"/>
  <c r="T496" i="7"/>
  <c r="R496" i="7"/>
  <c r="S496" i="7"/>
  <c r="T508" i="7"/>
  <c r="R508" i="7"/>
  <c r="S508" i="7"/>
  <c r="T520" i="7"/>
  <c r="R520" i="7"/>
  <c r="S520" i="7"/>
  <c r="R532" i="7"/>
  <c r="S532" i="7"/>
  <c r="T532" i="7"/>
  <c r="R544" i="7"/>
  <c r="S544" i="7"/>
  <c r="T544" i="7"/>
  <c r="T556" i="7"/>
  <c r="R556" i="7"/>
  <c r="S556" i="7"/>
  <c r="T568" i="7"/>
  <c r="R568" i="7"/>
  <c r="S568" i="7"/>
  <c r="R580" i="7"/>
  <c r="S580" i="7"/>
  <c r="T580" i="7"/>
  <c r="T592" i="7"/>
  <c r="R592" i="7"/>
  <c r="S592" i="7"/>
  <c r="R461" i="7"/>
  <c r="S461" i="7"/>
  <c r="T461" i="7"/>
  <c r="R473" i="7"/>
  <c r="S473" i="7"/>
  <c r="T473" i="7"/>
  <c r="R485" i="7"/>
  <c r="S485" i="7"/>
  <c r="T485" i="7"/>
  <c r="R497" i="7"/>
  <c r="S497" i="7"/>
  <c r="T497" i="7"/>
  <c r="R509" i="7"/>
  <c r="S509" i="7"/>
  <c r="T509" i="7"/>
  <c r="R521" i="7"/>
  <c r="S521" i="7"/>
  <c r="T521" i="7"/>
  <c r="R533" i="7"/>
  <c r="S533" i="7"/>
  <c r="T533" i="7"/>
  <c r="R545" i="7"/>
  <c r="S545" i="7"/>
  <c r="T545" i="7"/>
  <c r="R557" i="7"/>
  <c r="S557" i="7"/>
  <c r="T557" i="7"/>
  <c r="R569" i="7"/>
  <c r="S569" i="7"/>
  <c r="T569" i="7"/>
  <c r="R581" i="7"/>
  <c r="S581" i="7"/>
  <c r="T581" i="7"/>
  <c r="R593" i="7"/>
  <c r="S593" i="7"/>
  <c r="T593" i="7"/>
  <c r="T536" i="7"/>
  <c r="R536" i="7"/>
  <c r="S536" i="7"/>
  <c r="R462" i="7"/>
  <c r="S462" i="7"/>
  <c r="T462" i="7"/>
  <c r="R474" i="7"/>
  <c r="S474" i="7"/>
  <c r="T474" i="7"/>
  <c r="R486" i="7"/>
  <c r="S486" i="7"/>
  <c r="T486" i="7"/>
  <c r="R498" i="7"/>
  <c r="S498" i="7"/>
  <c r="T498" i="7"/>
  <c r="R510" i="7"/>
  <c r="S510" i="7"/>
  <c r="T510" i="7"/>
  <c r="S522" i="7"/>
  <c r="T522" i="7"/>
  <c r="R522" i="7"/>
  <c r="S534" i="7"/>
  <c r="T534" i="7"/>
  <c r="R534" i="7"/>
  <c r="S546" i="7"/>
  <c r="T546" i="7"/>
  <c r="R546" i="7"/>
  <c r="S558" i="7"/>
  <c r="T558" i="7"/>
  <c r="R558" i="7"/>
  <c r="S570" i="7"/>
  <c r="T570" i="7"/>
  <c r="R570" i="7"/>
  <c r="S582" i="7"/>
  <c r="T582" i="7"/>
  <c r="R582" i="7"/>
  <c r="S594" i="7"/>
  <c r="T594" i="7"/>
  <c r="R594" i="7"/>
  <c r="T464" i="7"/>
  <c r="R464" i="7"/>
  <c r="S464" i="7"/>
  <c r="T572" i="7"/>
  <c r="R572" i="7"/>
  <c r="S572" i="7"/>
  <c r="T463" i="7"/>
  <c r="R463" i="7"/>
  <c r="S463" i="7"/>
  <c r="R475" i="7"/>
  <c r="T475" i="7"/>
  <c r="S475" i="7"/>
  <c r="R487" i="7"/>
  <c r="T487" i="7"/>
  <c r="S487" i="7"/>
  <c r="R499" i="7"/>
  <c r="T499" i="7"/>
  <c r="S499" i="7"/>
  <c r="T511" i="7"/>
  <c r="R511" i="7"/>
  <c r="S511" i="7"/>
  <c r="T523" i="7"/>
  <c r="R523" i="7"/>
  <c r="S523" i="7"/>
  <c r="T535" i="7"/>
  <c r="R535" i="7"/>
  <c r="S535" i="7"/>
  <c r="R547" i="7"/>
  <c r="S547" i="7"/>
  <c r="T547" i="7"/>
  <c r="T559" i="7"/>
  <c r="R559" i="7"/>
  <c r="S559" i="7"/>
  <c r="T571" i="7"/>
  <c r="R571" i="7"/>
  <c r="S571" i="7"/>
  <c r="R583" i="7"/>
  <c r="T583" i="7"/>
  <c r="S583" i="7"/>
  <c r="T595" i="7"/>
  <c r="R595" i="7"/>
  <c r="S595" i="7"/>
  <c r="R347" i="7"/>
  <c r="S347" i="7"/>
  <c r="T347" i="7"/>
  <c r="R419" i="7"/>
  <c r="S419" i="7"/>
  <c r="T419" i="7"/>
  <c r="R182" i="7"/>
  <c r="S182" i="7"/>
  <c r="T182" i="7"/>
  <c r="S8" i="7"/>
  <c r="T8" i="7"/>
  <c r="S278" i="7"/>
  <c r="S104" i="7"/>
  <c r="T278" i="7"/>
  <c r="R278" i="7"/>
  <c r="T104" i="7"/>
  <c r="R304" i="7"/>
  <c r="T304" i="7"/>
  <c r="S304" i="7"/>
  <c r="R316" i="7"/>
  <c r="T316" i="7"/>
  <c r="T136" i="7"/>
  <c r="S316" i="7"/>
  <c r="S136" i="7"/>
  <c r="R328" i="7"/>
  <c r="T328" i="7"/>
  <c r="T148" i="7"/>
  <c r="S328" i="7"/>
  <c r="S148" i="7"/>
  <c r="R340" i="7"/>
  <c r="T340" i="7"/>
  <c r="S340" i="7"/>
  <c r="R352" i="7"/>
  <c r="T352" i="7"/>
  <c r="S352" i="7"/>
  <c r="R364" i="7"/>
  <c r="T364" i="7"/>
  <c r="S364" i="7"/>
  <c r="R376" i="7"/>
  <c r="T376" i="7"/>
  <c r="S376" i="7"/>
  <c r="R388" i="7"/>
  <c r="T388" i="7"/>
  <c r="S388" i="7"/>
  <c r="R400" i="7"/>
  <c r="T400" i="7"/>
  <c r="S400" i="7"/>
  <c r="R412" i="7"/>
  <c r="T412" i="7"/>
  <c r="S412" i="7"/>
  <c r="R424" i="7"/>
  <c r="T424" i="7"/>
  <c r="S424" i="7"/>
  <c r="R436" i="7"/>
  <c r="T436" i="7"/>
  <c r="S436" i="7"/>
  <c r="R448" i="7"/>
  <c r="T448" i="7"/>
  <c r="S448" i="7"/>
  <c r="S163" i="7"/>
  <c r="T163" i="7"/>
  <c r="R163" i="7"/>
  <c r="S175" i="7"/>
  <c r="T175" i="7"/>
  <c r="R175" i="7"/>
  <c r="S187" i="7"/>
  <c r="T187" i="7"/>
  <c r="T13" i="7"/>
  <c r="R187" i="7"/>
  <c r="S13" i="7"/>
  <c r="T25" i="7"/>
  <c r="R199" i="7"/>
  <c r="S199" i="7"/>
  <c r="T199" i="7"/>
  <c r="S25" i="7"/>
  <c r="T37" i="7"/>
  <c r="S37" i="7"/>
  <c r="R211" i="7"/>
  <c r="S211" i="7"/>
  <c r="T211" i="7"/>
  <c r="T49" i="7"/>
  <c r="R223" i="7"/>
  <c r="S223" i="7"/>
  <c r="S49" i="7"/>
  <c r="T223" i="7"/>
  <c r="T61" i="7"/>
  <c r="S61" i="7"/>
  <c r="R235" i="7"/>
  <c r="S235" i="7"/>
  <c r="T235" i="7"/>
  <c r="T73" i="7"/>
  <c r="R247" i="7"/>
  <c r="S247" i="7"/>
  <c r="T247" i="7"/>
  <c r="S73" i="7"/>
  <c r="T85" i="7"/>
  <c r="S85" i="7"/>
  <c r="R259" i="7"/>
  <c r="S259" i="7"/>
  <c r="T259" i="7"/>
  <c r="T97" i="7"/>
  <c r="R271" i="7"/>
  <c r="S271" i="7"/>
  <c r="T271" i="7"/>
  <c r="S97" i="7"/>
  <c r="T109" i="7"/>
  <c r="R283" i="7"/>
  <c r="S283" i="7"/>
  <c r="T283" i="7"/>
  <c r="S109" i="7"/>
  <c r="S121" i="7"/>
  <c r="T121" i="7"/>
  <c r="R295" i="7"/>
  <c r="S295" i="7"/>
  <c r="T295" i="7"/>
  <c r="S305" i="7"/>
  <c r="T305" i="7"/>
  <c r="R305" i="7"/>
  <c r="S329" i="7"/>
  <c r="T329" i="7"/>
  <c r="R329" i="7"/>
  <c r="S149" i="7"/>
  <c r="T149" i="7"/>
  <c r="S353" i="7"/>
  <c r="T353" i="7"/>
  <c r="R353" i="7"/>
  <c r="S389" i="7"/>
  <c r="T389" i="7"/>
  <c r="R389" i="7"/>
  <c r="S413" i="7"/>
  <c r="T413" i="7"/>
  <c r="R413" i="7"/>
  <c r="S449" i="7"/>
  <c r="T449" i="7"/>
  <c r="R449" i="7"/>
  <c r="R164" i="7"/>
  <c r="S164" i="7"/>
  <c r="T164" i="7"/>
  <c r="R188" i="7"/>
  <c r="S188" i="7"/>
  <c r="T188" i="7"/>
  <c r="T14" i="7"/>
  <c r="S14" i="7"/>
  <c r="T200" i="7"/>
  <c r="T26" i="7"/>
  <c r="S200" i="7"/>
  <c r="R200" i="7"/>
  <c r="S26" i="7"/>
  <c r="T224" i="7"/>
  <c r="T50" i="7"/>
  <c r="S224" i="7"/>
  <c r="R224" i="7"/>
  <c r="S50" i="7"/>
  <c r="T236" i="7"/>
  <c r="T62" i="7"/>
  <c r="S236" i="7"/>
  <c r="S62" i="7"/>
  <c r="R236" i="7"/>
  <c r="T248" i="7"/>
  <c r="T74" i="7"/>
  <c r="S248" i="7"/>
  <c r="S74" i="7"/>
  <c r="R248" i="7"/>
  <c r="T260" i="7"/>
  <c r="T86" i="7"/>
  <c r="S260" i="7"/>
  <c r="S86" i="7"/>
  <c r="R260" i="7"/>
  <c r="T272" i="7"/>
  <c r="S272" i="7"/>
  <c r="R272" i="7"/>
  <c r="T98" i="7"/>
  <c r="S98" i="7"/>
  <c r="T284" i="7"/>
  <c r="S284" i="7"/>
  <c r="R284" i="7"/>
  <c r="T110" i="7"/>
  <c r="S110" i="7"/>
  <c r="T296" i="7"/>
  <c r="S296" i="7"/>
  <c r="T122" i="7"/>
  <c r="R296" i="7"/>
  <c r="S122" i="7"/>
  <c r="S317" i="7"/>
  <c r="T317" i="7"/>
  <c r="S137" i="7"/>
  <c r="R317" i="7"/>
  <c r="T137" i="7"/>
  <c r="S341" i="7"/>
  <c r="T341" i="7"/>
  <c r="R341" i="7"/>
  <c r="S365" i="7"/>
  <c r="T365" i="7"/>
  <c r="R365" i="7"/>
  <c r="S377" i="7"/>
  <c r="T377" i="7"/>
  <c r="R377" i="7"/>
  <c r="S401" i="7"/>
  <c r="T401" i="7"/>
  <c r="R401" i="7"/>
  <c r="S425" i="7"/>
  <c r="T425" i="7"/>
  <c r="R425" i="7"/>
  <c r="S437" i="7"/>
  <c r="T437" i="7"/>
  <c r="R437" i="7"/>
  <c r="S152" i="7"/>
  <c r="T152" i="7"/>
  <c r="R176" i="7"/>
  <c r="S176" i="7"/>
  <c r="T176" i="7"/>
  <c r="T212" i="7"/>
  <c r="T38" i="7"/>
  <c r="S212" i="7"/>
  <c r="R212" i="7"/>
  <c r="S38" i="7"/>
  <c r="T306" i="7"/>
  <c r="R306" i="7"/>
  <c r="S306" i="7"/>
  <c r="T318" i="7"/>
  <c r="S318" i="7"/>
  <c r="T138" i="7"/>
  <c r="S138" i="7"/>
  <c r="R318" i="7"/>
  <c r="T330" i="7"/>
  <c r="R330" i="7"/>
  <c r="S330" i="7"/>
  <c r="T150" i="7"/>
  <c r="S150" i="7"/>
  <c r="T342" i="7"/>
  <c r="R342" i="7"/>
  <c r="S342" i="7"/>
  <c r="T354" i="7"/>
  <c r="S354" i="7"/>
  <c r="R354" i="7"/>
  <c r="T366" i="7"/>
  <c r="R366" i="7"/>
  <c r="S366" i="7"/>
  <c r="T378" i="7"/>
  <c r="R378" i="7"/>
  <c r="S378" i="7"/>
  <c r="T390" i="7"/>
  <c r="S390" i="7"/>
  <c r="R390" i="7"/>
  <c r="T402" i="7"/>
  <c r="R402" i="7"/>
  <c r="S402" i="7"/>
  <c r="T414" i="7"/>
  <c r="S414" i="7"/>
  <c r="R414" i="7"/>
  <c r="T426" i="7"/>
  <c r="S426" i="7"/>
  <c r="R426" i="7"/>
  <c r="T438" i="7"/>
  <c r="R438" i="7"/>
  <c r="S438" i="7"/>
  <c r="T450" i="7"/>
  <c r="R450" i="7"/>
  <c r="S450" i="7"/>
  <c r="S153" i="7"/>
  <c r="T153" i="7"/>
  <c r="R153" i="7"/>
  <c r="R165" i="7"/>
  <c r="T165" i="7"/>
  <c r="S165" i="7"/>
  <c r="R177" i="7"/>
  <c r="T177" i="7"/>
  <c r="S177" i="7"/>
  <c r="S189" i="7"/>
  <c r="R189" i="7"/>
  <c r="S15" i="7"/>
  <c r="T15" i="7"/>
  <c r="T189" i="7"/>
  <c r="S201" i="7"/>
  <c r="T201" i="7"/>
  <c r="S27" i="7"/>
  <c r="R201" i="7"/>
  <c r="T27" i="7"/>
  <c r="S213" i="7"/>
  <c r="T213" i="7"/>
  <c r="R213" i="7"/>
  <c r="S39" i="7"/>
  <c r="T39" i="7"/>
  <c r="S225" i="7"/>
  <c r="T225" i="7"/>
  <c r="S51" i="7"/>
  <c r="R225" i="7"/>
  <c r="T51" i="7"/>
  <c r="S237" i="7"/>
  <c r="T237" i="7"/>
  <c r="R237" i="7"/>
  <c r="S63" i="7"/>
  <c r="T63" i="7"/>
  <c r="S249" i="7"/>
  <c r="T249" i="7"/>
  <c r="S75" i="7"/>
  <c r="R249" i="7"/>
  <c r="T75" i="7"/>
  <c r="S261" i="7"/>
  <c r="T261" i="7"/>
  <c r="R261" i="7"/>
  <c r="S87" i="7"/>
  <c r="T87" i="7"/>
  <c r="S273" i="7"/>
  <c r="T273" i="7"/>
  <c r="R273" i="7"/>
  <c r="S99" i="7"/>
  <c r="T99" i="7"/>
  <c r="S285" i="7"/>
  <c r="T285" i="7"/>
  <c r="R285" i="7"/>
  <c r="S111" i="7"/>
  <c r="T111" i="7"/>
  <c r="S297" i="7"/>
  <c r="T297" i="7"/>
  <c r="R297" i="7"/>
  <c r="T123" i="7"/>
  <c r="S123" i="7"/>
  <c r="S266" i="7"/>
  <c r="S92" i="7"/>
  <c r="T92" i="7"/>
  <c r="R266" i="7"/>
  <c r="T266" i="7"/>
  <c r="R319" i="7"/>
  <c r="S319" i="7"/>
  <c r="T319" i="7"/>
  <c r="T139" i="7"/>
  <c r="S139" i="7"/>
  <c r="R343" i="7"/>
  <c r="S343" i="7"/>
  <c r="T343" i="7"/>
  <c r="R367" i="7"/>
  <c r="S367" i="7"/>
  <c r="T367" i="7"/>
  <c r="R391" i="7"/>
  <c r="S391" i="7"/>
  <c r="T391" i="7"/>
  <c r="R415" i="7"/>
  <c r="S415" i="7"/>
  <c r="T415" i="7"/>
  <c r="R439" i="7"/>
  <c r="S439" i="7"/>
  <c r="T439" i="7"/>
  <c r="R154" i="7"/>
  <c r="S154" i="7"/>
  <c r="T154" i="7"/>
  <c r="R178" i="7"/>
  <c r="S178" i="7"/>
  <c r="S4" i="7"/>
  <c r="T178" i="7"/>
  <c r="T4" i="7"/>
  <c r="S202" i="7"/>
  <c r="R202" i="7"/>
  <c r="T202" i="7"/>
  <c r="S28" i="7"/>
  <c r="T28" i="7"/>
  <c r="S226" i="7"/>
  <c r="R226" i="7"/>
  <c r="T226" i="7"/>
  <c r="S52" i="7"/>
  <c r="T52" i="7"/>
  <c r="S250" i="7"/>
  <c r="R250" i="7"/>
  <c r="T250" i="7"/>
  <c r="S76" i="7"/>
  <c r="T76" i="7"/>
  <c r="S298" i="7"/>
  <c r="T124" i="7"/>
  <c r="R298" i="7"/>
  <c r="T298" i="7"/>
  <c r="S124" i="7"/>
  <c r="R307" i="7"/>
  <c r="S307" i="7"/>
  <c r="T307" i="7"/>
  <c r="R331" i="7"/>
  <c r="S331" i="7"/>
  <c r="T331" i="7"/>
  <c r="S151" i="7"/>
  <c r="T151" i="7"/>
  <c r="R355" i="7"/>
  <c r="S355" i="7"/>
  <c r="T355" i="7"/>
  <c r="R379" i="7"/>
  <c r="S379" i="7"/>
  <c r="T379" i="7"/>
  <c r="R403" i="7"/>
  <c r="S403" i="7"/>
  <c r="T403" i="7"/>
  <c r="R427" i="7"/>
  <c r="S427" i="7"/>
  <c r="T427" i="7"/>
  <c r="R451" i="7"/>
  <c r="S451" i="7"/>
  <c r="T451" i="7"/>
  <c r="R166" i="7"/>
  <c r="S166" i="7"/>
  <c r="T166" i="7"/>
  <c r="R190" i="7"/>
  <c r="S190" i="7"/>
  <c r="S16" i="7"/>
  <c r="T16" i="7"/>
  <c r="T190" i="7"/>
  <c r="S214" i="7"/>
  <c r="R214" i="7"/>
  <c r="T214" i="7"/>
  <c r="T40" i="7"/>
  <c r="S40" i="7"/>
  <c r="S238" i="7"/>
  <c r="R238" i="7"/>
  <c r="T238" i="7"/>
  <c r="T64" i="7"/>
  <c r="S64" i="7"/>
  <c r="S274" i="7"/>
  <c r="R274" i="7"/>
  <c r="T274" i="7"/>
  <c r="S100" i="7"/>
  <c r="T100" i="7"/>
  <c r="R308" i="7"/>
  <c r="T308" i="7"/>
  <c r="S308" i="7"/>
  <c r="R320" i="7"/>
  <c r="T320" i="7"/>
  <c r="T140" i="7"/>
  <c r="S320" i="7"/>
  <c r="S140" i="7"/>
  <c r="R332" i="7"/>
  <c r="T332" i="7"/>
  <c r="S332" i="7"/>
  <c r="R344" i="7"/>
  <c r="T344" i="7"/>
  <c r="S344" i="7"/>
  <c r="R356" i="7"/>
  <c r="T356" i="7"/>
  <c r="S356" i="7"/>
  <c r="R368" i="7"/>
  <c r="T368" i="7"/>
  <c r="S368" i="7"/>
  <c r="R380" i="7"/>
  <c r="T380" i="7"/>
  <c r="S380" i="7"/>
  <c r="R392" i="7"/>
  <c r="T392" i="7"/>
  <c r="S392" i="7"/>
  <c r="R404" i="7"/>
  <c r="T404" i="7"/>
  <c r="S404" i="7"/>
  <c r="R416" i="7"/>
  <c r="T416" i="7"/>
  <c r="S416" i="7"/>
  <c r="R428" i="7"/>
  <c r="T428" i="7"/>
  <c r="S428" i="7"/>
  <c r="R440" i="7"/>
  <c r="T440" i="7"/>
  <c r="S440" i="7"/>
  <c r="S155" i="7"/>
  <c r="T155" i="7"/>
  <c r="R155" i="7"/>
  <c r="S167" i="7"/>
  <c r="T167" i="7"/>
  <c r="R167" i="7"/>
  <c r="S179" i="7"/>
  <c r="T179" i="7"/>
  <c r="T5" i="7"/>
  <c r="S5" i="7"/>
  <c r="R179" i="7"/>
  <c r="S191" i="7"/>
  <c r="T191" i="7"/>
  <c r="R191" i="7"/>
  <c r="T17" i="7"/>
  <c r="S17" i="7"/>
  <c r="T29" i="7"/>
  <c r="R203" i="7"/>
  <c r="T203" i="7"/>
  <c r="S29" i="7"/>
  <c r="S203" i="7"/>
  <c r="T41" i="7"/>
  <c r="S41" i="7"/>
  <c r="R215" i="7"/>
  <c r="T215" i="7"/>
  <c r="S215" i="7"/>
  <c r="T53" i="7"/>
  <c r="R227" i="7"/>
  <c r="T227" i="7"/>
  <c r="S53" i="7"/>
  <c r="S227" i="7"/>
  <c r="T65" i="7"/>
  <c r="S65" i="7"/>
  <c r="R239" i="7"/>
  <c r="T239" i="7"/>
  <c r="S239" i="7"/>
  <c r="T77" i="7"/>
  <c r="R251" i="7"/>
  <c r="T251" i="7"/>
  <c r="S77" i="7"/>
  <c r="S251" i="7"/>
  <c r="T89" i="7"/>
  <c r="S89" i="7"/>
  <c r="R263" i="7"/>
  <c r="T263" i="7"/>
  <c r="S263" i="7"/>
  <c r="T101" i="7"/>
  <c r="R275" i="7"/>
  <c r="T275" i="7"/>
  <c r="S101" i="7"/>
  <c r="S275" i="7"/>
  <c r="T113" i="7"/>
  <c r="T287" i="7"/>
  <c r="S113" i="7"/>
  <c r="R287" i="7"/>
  <c r="S287" i="7"/>
  <c r="S125" i="7"/>
  <c r="T125" i="7"/>
  <c r="T299" i="7"/>
  <c r="R299" i="7"/>
  <c r="S299" i="7"/>
  <c r="S262" i="7"/>
  <c r="R262" i="7"/>
  <c r="T262" i="7"/>
  <c r="S88" i="7"/>
  <c r="T88" i="7"/>
  <c r="S309" i="7"/>
  <c r="T309" i="7"/>
  <c r="R309" i="7"/>
  <c r="S129" i="7"/>
  <c r="T129" i="7"/>
  <c r="S321" i="7"/>
  <c r="T321" i="7"/>
  <c r="S141" i="7"/>
  <c r="T141" i="7"/>
  <c r="R321" i="7"/>
  <c r="S333" i="7"/>
  <c r="T333" i="7"/>
  <c r="R333" i="7"/>
  <c r="S345" i="7"/>
  <c r="T345" i="7"/>
  <c r="R345" i="7"/>
  <c r="S357" i="7"/>
  <c r="T357" i="7"/>
  <c r="R357" i="7"/>
  <c r="S369" i="7"/>
  <c r="T369" i="7"/>
  <c r="R369" i="7"/>
  <c r="S381" i="7"/>
  <c r="T381" i="7"/>
  <c r="R381" i="7"/>
  <c r="S393" i="7"/>
  <c r="T393" i="7"/>
  <c r="R393" i="7"/>
  <c r="S405" i="7"/>
  <c r="T405" i="7"/>
  <c r="R405" i="7"/>
  <c r="S417" i="7"/>
  <c r="T417" i="7"/>
  <c r="R417" i="7"/>
  <c r="S429" i="7"/>
  <c r="T429" i="7"/>
  <c r="R429" i="7"/>
  <c r="S441" i="7"/>
  <c r="T441" i="7"/>
  <c r="R441" i="7"/>
  <c r="R156" i="7"/>
  <c r="S156" i="7"/>
  <c r="T156" i="7"/>
  <c r="R168" i="7"/>
  <c r="S168" i="7"/>
  <c r="T168" i="7"/>
  <c r="R180" i="7"/>
  <c r="S180" i="7"/>
  <c r="T180" i="7"/>
  <c r="T6" i="7"/>
  <c r="S6" i="7"/>
  <c r="R192" i="7"/>
  <c r="S192" i="7"/>
  <c r="T192" i="7"/>
  <c r="T18" i="7"/>
  <c r="S18" i="7"/>
  <c r="T204" i="7"/>
  <c r="T30" i="7"/>
  <c r="R204" i="7"/>
  <c r="S30" i="7"/>
  <c r="S204" i="7"/>
  <c r="T216" i="7"/>
  <c r="T42" i="7"/>
  <c r="S42" i="7"/>
  <c r="S216" i="7"/>
  <c r="R216" i="7"/>
  <c r="T228" i="7"/>
  <c r="T54" i="7"/>
  <c r="S228" i="7"/>
  <c r="R228" i="7"/>
  <c r="S54" i="7"/>
  <c r="T240" i="7"/>
  <c r="T66" i="7"/>
  <c r="S66" i="7"/>
  <c r="R240" i="7"/>
  <c r="S240" i="7"/>
  <c r="T252" i="7"/>
  <c r="T78" i="7"/>
  <c r="S252" i="7"/>
  <c r="S78" i="7"/>
  <c r="R252" i="7"/>
  <c r="T264" i="7"/>
  <c r="T90" i="7"/>
  <c r="S90" i="7"/>
  <c r="S264" i="7"/>
  <c r="R264" i="7"/>
  <c r="T276" i="7"/>
  <c r="R276" i="7"/>
  <c r="T102" i="7"/>
  <c r="S276" i="7"/>
  <c r="S102" i="7"/>
  <c r="T288" i="7"/>
  <c r="S114" i="7"/>
  <c r="R288" i="7"/>
  <c r="T114" i="7"/>
  <c r="S288" i="7"/>
  <c r="T300" i="7"/>
  <c r="T126" i="7"/>
  <c r="S300" i="7"/>
  <c r="S126" i="7"/>
  <c r="R300" i="7"/>
  <c r="T302" i="7"/>
  <c r="S302" i="7"/>
  <c r="S290" i="7"/>
  <c r="S116" i="7"/>
  <c r="T116" i="7"/>
  <c r="T290" i="7"/>
  <c r="R290" i="7"/>
  <c r="S286" i="7"/>
  <c r="S112" i="7"/>
  <c r="R286" i="7"/>
  <c r="T112" i="7"/>
  <c r="T286" i="7"/>
  <c r="T310" i="7"/>
  <c r="R310" i="7"/>
  <c r="S310" i="7"/>
  <c r="T130" i="7"/>
  <c r="S130" i="7"/>
  <c r="T322" i="7"/>
  <c r="R322" i="7"/>
  <c r="T142" i="7"/>
  <c r="S142" i="7"/>
  <c r="S322" i="7"/>
  <c r="T334" i="7"/>
  <c r="R334" i="7"/>
  <c r="S334" i="7"/>
  <c r="T346" i="7"/>
  <c r="R346" i="7"/>
  <c r="S346" i="7"/>
  <c r="T358" i="7"/>
  <c r="R358" i="7"/>
  <c r="S358" i="7"/>
  <c r="T370" i="7"/>
  <c r="R370" i="7"/>
  <c r="S370" i="7"/>
  <c r="T382" i="7"/>
  <c r="R382" i="7"/>
  <c r="S382" i="7"/>
  <c r="T394" i="7"/>
  <c r="R394" i="7"/>
  <c r="S394" i="7"/>
  <c r="T406" i="7"/>
  <c r="R406" i="7"/>
  <c r="S406" i="7"/>
  <c r="T418" i="7"/>
  <c r="R418" i="7"/>
  <c r="S418" i="7"/>
  <c r="T430" i="7"/>
  <c r="R430" i="7"/>
  <c r="S430" i="7"/>
  <c r="T442" i="7"/>
  <c r="R442" i="7"/>
  <c r="S442" i="7"/>
  <c r="R157" i="7"/>
  <c r="S157" i="7"/>
  <c r="T157" i="7"/>
  <c r="R169" i="7"/>
  <c r="T169" i="7"/>
  <c r="S169" i="7"/>
  <c r="S181" i="7"/>
  <c r="R181" i="7"/>
  <c r="T181" i="7"/>
  <c r="S7" i="7"/>
  <c r="T7" i="7"/>
  <c r="S193" i="7"/>
  <c r="T193" i="7"/>
  <c r="R193" i="7"/>
  <c r="T19" i="7"/>
  <c r="S19" i="7"/>
  <c r="S205" i="7"/>
  <c r="T205" i="7"/>
  <c r="S31" i="7"/>
  <c r="T31" i="7"/>
  <c r="R205" i="7"/>
  <c r="S217" i="7"/>
  <c r="T217" i="7"/>
  <c r="S43" i="7"/>
  <c r="T43" i="7"/>
  <c r="R217" i="7"/>
  <c r="S229" i="7"/>
  <c r="T229" i="7"/>
  <c r="S55" i="7"/>
  <c r="T55" i="7"/>
  <c r="R229" i="7"/>
  <c r="S241" i="7"/>
  <c r="T241" i="7"/>
  <c r="T67" i="7"/>
  <c r="S67" i="7"/>
  <c r="R241" i="7"/>
  <c r="S253" i="7"/>
  <c r="T253" i="7"/>
  <c r="R253" i="7"/>
  <c r="S79" i="7"/>
  <c r="T79" i="7"/>
  <c r="S265" i="7"/>
  <c r="T265" i="7"/>
  <c r="S91" i="7"/>
  <c r="T91" i="7"/>
  <c r="R265" i="7"/>
  <c r="S277" i="7"/>
  <c r="T277" i="7"/>
  <c r="S103" i="7"/>
  <c r="T103" i="7"/>
  <c r="R277" i="7"/>
  <c r="S289" i="7"/>
  <c r="T289" i="7"/>
  <c r="S115" i="7"/>
  <c r="T115" i="7"/>
  <c r="R289" i="7"/>
  <c r="S301" i="7"/>
  <c r="T301" i="7"/>
  <c r="R301" i="7"/>
  <c r="T127" i="7"/>
  <c r="S127" i="7"/>
  <c r="R335" i="7"/>
  <c r="S335" i="7"/>
  <c r="T335" i="7"/>
  <c r="R395" i="7"/>
  <c r="S395" i="7"/>
  <c r="T395" i="7"/>
  <c r="R170" i="7"/>
  <c r="S170" i="7"/>
  <c r="T170" i="7"/>
  <c r="S230" i="7"/>
  <c r="S56" i="7"/>
  <c r="T56" i="7"/>
  <c r="T230" i="7"/>
  <c r="R230" i="7"/>
  <c r="R371" i="7"/>
  <c r="S371" i="7"/>
  <c r="T371" i="7"/>
  <c r="R443" i="7"/>
  <c r="S443" i="7"/>
  <c r="T443" i="7"/>
  <c r="S206" i="7"/>
  <c r="S32" i="7"/>
  <c r="T32" i="7"/>
  <c r="T206" i="7"/>
  <c r="R206" i="7"/>
  <c r="R312" i="7"/>
  <c r="T312" i="7"/>
  <c r="S312" i="7"/>
  <c r="T132" i="7"/>
  <c r="S132" i="7"/>
  <c r="R324" i="7"/>
  <c r="T324" i="7"/>
  <c r="S324" i="7"/>
  <c r="T144" i="7"/>
  <c r="S144" i="7"/>
  <c r="R336" i="7"/>
  <c r="T336" i="7"/>
  <c r="S336" i="7"/>
  <c r="R348" i="7"/>
  <c r="T348" i="7"/>
  <c r="S348" i="7"/>
  <c r="R360" i="7"/>
  <c r="T360" i="7"/>
  <c r="S360" i="7"/>
  <c r="R372" i="7"/>
  <c r="T372" i="7"/>
  <c r="S372" i="7"/>
  <c r="R384" i="7"/>
  <c r="T384" i="7"/>
  <c r="S384" i="7"/>
  <c r="R396" i="7"/>
  <c r="T396" i="7"/>
  <c r="S396" i="7"/>
  <c r="R408" i="7"/>
  <c r="T408" i="7"/>
  <c r="S408" i="7"/>
  <c r="R420" i="7"/>
  <c r="T420" i="7"/>
  <c r="S420" i="7"/>
  <c r="R432" i="7"/>
  <c r="T432" i="7"/>
  <c r="S432" i="7"/>
  <c r="R444" i="7"/>
  <c r="T444" i="7"/>
  <c r="S444" i="7"/>
  <c r="S159" i="7"/>
  <c r="T159" i="7"/>
  <c r="R159" i="7"/>
  <c r="S171" i="7"/>
  <c r="T171" i="7"/>
  <c r="R171" i="7"/>
  <c r="S183" i="7"/>
  <c r="T183" i="7"/>
  <c r="R183" i="7"/>
  <c r="T9" i="7"/>
  <c r="S9" i="7"/>
  <c r="T21" i="7"/>
  <c r="R195" i="7"/>
  <c r="S195" i="7"/>
  <c r="T195" i="7"/>
  <c r="S21" i="7"/>
  <c r="T33" i="7"/>
  <c r="R207" i="7"/>
  <c r="S207" i="7"/>
  <c r="T207" i="7"/>
  <c r="S33" i="7"/>
  <c r="T45" i="7"/>
  <c r="R219" i="7"/>
  <c r="S219" i="7"/>
  <c r="T219" i="7"/>
  <c r="S45" i="7"/>
  <c r="T57" i="7"/>
  <c r="R231" i="7"/>
  <c r="S231" i="7"/>
  <c r="T231" i="7"/>
  <c r="S57" i="7"/>
  <c r="T69" i="7"/>
  <c r="R243" i="7"/>
  <c r="S243" i="7"/>
  <c r="T243" i="7"/>
  <c r="S69" i="7"/>
  <c r="T81" i="7"/>
  <c r="R255" i="7"/>
  <c r="S255" i="7"/>
  <c r="T255" i="7"/>
  <c r="S81" i="7"/>
  <c r="T93" i="7"/>
  <c r="R267" i="7"/>
  <c r="S267" i="7"/>
  <c r="T267" i="7"/>
  <c r="S93" i="7"/>
  <c r="T105" i="7"/>
  <c r="R279" i="7"/>
  <c r="S279" i="7"/>
  <c r="T279" i="7"/>
  <c r="S105" i="7"/>
  <c r="T117" i="7"/>
  <c r="R291" i="7"/>
  <c r="S291" i="7"/>
  <c r="T291" i="7"/>
  <c r="S117" i="7"/>
  <c r="S3" i="7"/>
  <c r="T3" i="7"/>
  <c r="R323" i="7"/>
  <c r="S323" i="7"/>
  <c r="T323" i="7"/>
  <c r="S143" i="7"/>
  <c r="T143" i="7"/>
  <c r="R407" i="7"/>
  <c r="S407" i="7"/>
  <c r="T407" i="7"/>
  <c r="S218" i="7"/>
  <c r="T218" i="7"/>
  <c r="T44" i="7"/>
  <c r="S44" i="7"/>
  <c r="R218" i="7"/>
  <c r="S313" i="7"/>
  <c r="T313" i="7"/>
  <c r="R313" i="7"/>
  <c r="S133" i="7"/>
  <c r="T133" i="7"/>
  <c r="S325" i="7"/>
  <c r="T325" i="7"/>
  <c r="R325" i="7"/>
  <c r="S145" i="7"/>
  <c r="T145" i="7"/>
  <c r="S337" i="7"/>
  <c r="T337" i="7"/>
  <c r="R337" i="7"/>
  <c r="S349" i="7"/>
  <c r="T349" i="7"/>
  <c r="R349" i="7"/>
  <c r="S361" i="7"/>
  <c r="T361" i="7"/>
  <c r="R361" i="7"/>
  <c r="S373" i="7"/>
  <c r="T373" i="7"/>
  <c r="R373" i="7"/>
  <c r="S385" i="7"/>
  <c r="T385" i="7"/>
  <c r="R385" i="7"/>
  <c r="S397" i="7"/>
  <c r="T397" i="7"/>
  <c r="R397" i="7"/>
  <c r="S409" i="7"/>
  <c r="T409" i="7"/>
  <c r="R409" i="7"/>
  <c r="S421" i="7"/>
  <c r="T421" i="7"/>
  <c r="R421" i="7"/>
  <c r="S433" i="7"/>
  <c r="T433" i="7"/>
  <c r="R433" i="7"/>
  <c r="S445" i="7"/>
  <c r="T445" i="7"/>
  <c r="R445" i="7"/>
  <c r="R160" i="7"/>
  <c r="S160" i="7"/>
  <c r="T160" i="7"/>
  <c r="R172" i="7"/>
  <c r="S172" i="7"/>
  <c r="T172" i="7"/>
  <c r="R184" i="7"/>
  <c r="S184" i="7"/>
  <c r="T184" i="7"/>
  <c r="T10" i="7"/>
  <c r="S10" i="7"/>
  <c r="T196" i="7"/>
  <c r="T22" i="7"/>
  <c r="S22" i="7"/>
  <c r="S196" i="7"/>
  <c r="R196" i="7"/>
  <c r="T208" i="7"/>
  <c r="T34" i="7"/>
  <c r="S208" i="7"/>
  <c r="R208" i="7"/>
  <c r="S34" i="7"/>
  <c r="T220" i="7"/>
  <c r="T46" i="7"/>
  <c r="S46" i="7"/>
  <c r="S220" i="7"/>
  <c r="R220" i="7"/>
  <c r="T232" i="7"/>
  <c r="T58" i="7"/>
  <c r="S232" i="7"/>
  <c r="R232" i="7"/>
  <c r="S58" i="7"/>
  <c r="T244" i="7"/>
  <c r="T70" i="7"/>
  <c r="S70" i="7"/>
  <c r="S244" i="7"/>
  <c r="R244" i="7"/>
  <c r="T256" i="7"/>
  <c r="T82" i="7"/>
  <c r="R256" i="7"/>
  <c r="S256" i="7"/>
  <c r="S82" i="7"/>
  <c r="T268" i="7"/>
  <c r="T94" i="7"/>
  <c r="S94" i="7"/>
  <c r="S268" i="7"/>
  <c r="R268" i="7"/>
  <c r="T280" i="7"/>
  <c r="S280" i="7"/>
  <c r="R280" i="7"/>
  <c r="S106" i="7"/>
  <c r="T106" i="7"/>
  <c r="T292" i="7"/>
  <c r="R292" i="7"/>
  <c r="T118" i="7"/>
  <c r="S292" i="7"/>
  <c r="S118" i="7"/>
  <c r="T2" i="7"/>
  <c r="S2" i="7"/>
  <c r="R311" i="7"/>
  <c r="S311" i="7"/>
  <c r="T311" i="7"/>
  <c r="S131" i="7"/>
  <c r="T131" i="7"/>
  <c r="R383" i="7"/>
  <c r="S383" i="7"/>
  <c r="T383" i="7"/>
  <c r="R158" i="7"/>
  <c r="S158" i="7"/>
  <c r="T158" i="7"/>
  <c r="S254" i="7"/>
  <c r="S80" i="7"/>
  <c r="T80" i="7"/>
  <c r="T254" i="7"/>
  <c r="R254" i="7"/>
  <c r="T314" i="7"/>
  <c r="S314" i="7"/>
  <c r="R314" i="7"/>
  <c r="T134" i="7"/>
  <c r="S134" i="7"/>
  <c r="T326" i="7"/>
  <c r="S326" i="7"/>
  <c r="T146" i="7"/>
  <c r="R326" i="7"/>
  <c r="S146" i="7"/>
  <c r="T338" i="7"/>
  <c r="S338" i="7"/>
  <c r="R338" i="7"/>
  <c r="T350" i="7"/>
  <c r="S350" i="7"/>
  <c r="R350" i="7"/>
  <c r="T362" i="7"/>
  <c r="S362" i="7"/>
  <c r="R362" i="7"/>
  <c r="T374" i="7"/>
  <c r="S374" i="7"/>
  <c r="R374" i="7"/>
  <c r="T386" i="7"/>
  <c r="S386" i="7"/>
  <c r="R386" i="7"/>
  <c r="T398" i="7"/>
  <c r="S398" i="7"/>
  <c r="R398" i="7"/>
  <c r="T410" i="7"/>
  <c r="S410" i="7"/>
  <c r="R410" i="7"/>
  <c r="T422" i="7"/>
  <c r="S422" i="7"/>
  <c r="R422" i="7"/>
  <c r="T434" i="7"/>
  <c r="S434" i="7"/>
  <c r="R434" i="7"/>
  <c r="T446" i="7"/>
  <c r="S446" i="7"/>
  <c r="R446" i="7"/>
  <c r="R161" i="7"/>
  <c r="T161" i="7"/>
  <c r="S161" i="7"/>
  <c r="T173" i="7"/>
  <c r="S173" i="7"/>
  <c r="R173" i="7"/>
  <c r="S185" i="7"/>
  <c r="T185" i="7"/>
  <c r="R185" i="7"/>
  <c r="S11" i="7"/>
  <c r="T11" i="7"/>
  <c r="S197" i="7"/>
  <c r="T197" i="7"/>
  <c r="S23" i="7"/>
  <c r="T23" i="7"/>
  <c r="R197" i="7"/>
  <c r="S209" i="7"/>
  <c r="T209" i="7"/>
  <c r="S35" i="7"/>
  <c r="R209" i="7"/>
  <c r="T35" i="7"/>
  <c r="S221" i="7"/>
  <c r="T221" i="7"/>
  <c r="S47" i="7"/>
  <c r="T47" i="7"/>
  <c r="R221" i="7"/>
  <c r="S233" i="7"/>
  <c r="T233" i="7"/>
  <c r="R233" i="7"/>
  <c r="S59" i="7"/>
  <c r="T59" i="7"/>
  <c r="S245" i="7"/>
  <c r="T245" i="7"/>
  <c r="S71" i="7"/>
  <c r="T71" i="7"/>
  <c r="R245" i="7"/>
  <c r="S257" i="7"/>
  <c r="T257" i="7"/>
  <c r="R257" i="7"/>
  <c r="S83" i="7"/>
  <c r="T83" i="7"/>
  <c r="S269" i="7"/>
  <c r="T269" i="7"/>
  <c r="S95" i="7"/>
  <c r="T95" i="7"/>
  <c r="R269" i="7"/>
  <c r="S281" i="7"/>
  <c r="T281" i="7"/>
  <c r="T107" i="7"/>
  <c r="R281" i="7"/>
  <c r="S107" i="7"/>
  <c r="S293" i="7"/>
  <c r="T293" i="7"/>
  <c r="R293" i="7"/>
  <c r="S119" i="7"/>
  <c r="T119" i="7"/>
  <c r="R359" i="7"/>
  <c r="S359" i="7"/>
  <c r="T359" i="7"/>
  <c r="R431" i="7"/>
  <c r="S431" i="7"/>
  <c r="T431" i="7"/>
  <c r="S194" i="7"/>
  <c r="R194" i="7"/>
  <c r="T194" i="7"/>
  <c r="T20" i="7"/>
  <c r="S20" i="7"/>
  <c r="S242" i="7"/>
  <c r="S68" i="7"/>
  <c r="T68" i="7"/>
  <c r="T242" i="7"/>
  <c r="R242" i="7"/>
  <c r="R303" i="7"/>
  <c r="S303" i="7"/>
  <c r="T303" i="7"/>
  <c r="T128" i="7"/>
  <c r="S128" i="7"/>
  <c r="R315" i="7"/>
  <c r="S315" i="7"/>
  <c r="T315" i="7"/>
  <c r="T135" i="7"/>
  <c r="S135" i="7"/>
  <c r="R327" i="7"/>
  <c r="S327" i="7"/>
  <c r="T327" i="7"/>
  <c r="T147" i="7"/>
  <c r="S147" i="7"/>
  <c r="R339" i="7"/>
  <c r="S339" i="7"/>
  <c r="T339" i="7"/>
  <c r="R351" i="7"/>
  <c r="S351" i="7"/>
  <c r="T351" i="7"/>
  <c r="R363" i="7"/>
  <c r="S363" i="7"/>
  <c r="T363" i="7"/>
  <c r="R375" i="7"/>
  <c r="S375" i="7"/>
  <c r="T375" i="7"/>
  <c r="R387" i="7"/>
  <c r="S387" i="7"/>
  <c r="T387" i="7"/>
  <c r="R399" i="7"/>
  <c r="S399" i="7"/>
  <c r="T399" i="7"/>
  <c r="R411" i="7"/>
  <c r="S411" i="7"/>
  <c r="T411" i="7"/>
  <c r="R423" i="7"/>
  <c r="S423" i="7"/>
  <c r="T423" i="7"/>
  <c r="R435" i="7"/>
  <c r="S435" i="7"/>
  <c r="T435" i="7"/>
  <c r="R447" i="7"/>
  <c r="S447" i="7"/>
  <c r="T447" i="7"/>
  <c r="R162" i="7"/>
  <c r="S162" i="7"/>
  <c r="T162" i="7"/>
  <c r="R174" i="7"/>
  <c r="S174" i="7"/>
  <c r="T174" i="7"/>
  <c r="R186" i="7"/>
  <c r="S186" i="7"/>
  <c r="T12" i="7"/>
  <c r="T186" i="7"/>
  <c r="S12" i="7"/>
  <c r="S198" i="7"/>
  <c r="R198" i="7"/>
  <c r="T24" i="7"/>
  <c r="T198" i="7"/>
  <c r="S24" i="7"/>
  <c r="S210" i="7"/>
  <c r="T36" i="7"/>
  <c r="R210" i="7"/>
  <c r="T210" i="7"/>
  <c r="S36" i="7"/>
  <c r="S222" i="7"/>
  <c r="R222" i="7"/>
  <c r="T48" i="7"/>
  <c r="T222" i="7"/>
  <c r="S48" i="7"/>
  <c r="S234" i="7"/>
  <c r="T60" i="7"/>
  <c r="R234" i="7"/>
  <c r="T234" i="7"/>
  <c r="S60" i="7"/>
  <c r="S246" i="7"/>
  <c r="R246" i="7"/>
  <c r="T72" i="7"/>
  <c r="T246" i="7"/>
  <c r="S72" i="7"/>
  <c r="S258" i="7"/>
  <c r="T84" i="7"/>
  <c r="R258" i="7"/>
  <c r="T258" i="7"/>
  <c r="S84" i="7"/>
  <c r="S270" i="7"/>
  <c r="R270" i="7"/>
  <c r="T96" i="7"/>
  <c r="T270" i="7"/>
  <c r="S96" i="7"/>
  <c r="S282" i="7"/>
  <c r="S108" i="7"/>
  <c r="T108" i="7"/>
  <c r="R282" i="7"/>
  <c r="T282" i="7"/>
  <c r="S294" i="7"/>
  <c r="T120" i="7"/>
  <c r="R294" i="7"/>
  <c r="T294" i="7"/>
  <c r="S120" i="7"/>
  <c r="Y341" i="7"/>
  <c r="Z341" i="7"/>
  <c r="Y329" i="7"/>
  <c r="Z329" i="7"/>
  <c r="Y317" i="7"/>
  <c r="Z317" i="7"/>
  <c r="Y305" i="7"/>
  <c r="Z305" i="7"/>
  <c r="Z292" i="7"/>
  <c r="Y292" i="7"/>
  <c r="Z280" i="7"/>
  <c r="Y280" i="7"/>
  <c r="Y268" i="7"/>
  <c r="Z268" i="7"/>
  <c r="Y256" i="7"/>
  <c r="Z256" i="7"/>
  <c r="Z244" i="7"/>
  <c r="Y244" i="7"/>
  <c r="Y232" i="7"/>
  <c r="Z232" i="7"/>
  <c r="Y220" i="7"/>
  <c r="Z220" i="7"/>
  <c r="Z208" i="7"/>
  <c r="Y208" i="7"/>
  <c r="Z196" i="7"/>
  <c r="Y196" i="7"/>
  <c r="Y184" i="7"/>
  <c r="Z184" i="7"/>
  <c r="Z172" i="7"/>
  <c r="Y172" i="7"/>
  <c r="Y160" i="7"/>
  <c r="Z160" i="7"/>
  <c r="Y597" i="7"/>
  <c r="Z597" i="7"/>
  <c r="Y585" i="7"/>
  <c r="Z585" i="7"/>
  <c r="Y573" i="7"/>
  <c r="Z573" i="7"/>
  <c r="Y561" i="7"/>
  <c r="Z561" i="7"/>
  <c r="Y549" i="7"/>
  <c r="Z549" i="7"/>
  <c r="Y537" i="7"/>
  <c r="Z537" i="7"/>
  <c r="Y525" i="7"/>
  <c r="Z525" i="7"/>
  <c r="Y513" i="7"/>
  <c r="Z513" i="7"/>
  <c r="Y501" i="7"/>
  <c r="Z501" i="7"/>
  <c r="Y489" i="7"/>
  <c r="Z489" i="7"/>
  <c r="Y477" i="7"/>
  <c r="Z477" i="7"/>
  <c r="Y465" i="7"/>
  <c r="Z465" i="7"/>
  <c r="Y453" i="7"/>
  <c r="Z453" i="7"/>
  <c r="Y440" i="7"/>
  <c r="Z440" i="7"/>
  <c r="Y428" i="7"/>
  <c r="Z428" i="7"/>
  <c r="Y416" i="7"/>
  <c r="Z416" i="7"/>
  <c r="Y404" i="7"/>
  <c r="Z404" i="7"/>
  <c r="Y392" i="7"/>
  <c r="Z392" i="7"/>
  <c r="Y380" i="7"/>
  <c r="Z380" i="7"/>
  <c r="Y368" i="7"/>
  <c r="Z368" i="7"/>
  <c r="Y356" i="7"/>
  <c r="Z356" i="7"/>
  <c r="Y340" i="7"/>
  <c r="Z340" i="7"/>
  <c r="Y328" i="7"/>
  <c r="Z328" i="7"/>
  <c r="Z316" i="7"/>
  <c r="Y316" i="7"/>
  <c r="Z304" i="7"/>
  <c r="Y304" i="7"/>
  <c r="Y291" i="7"/>
  <c r="Z291" i="7"/>
  <c r="Y279" i="7"/>
  <c r="Z279" i="7"/>
  <c r="Y267" i="7"/>
  <c r="Z267" i="7"/>
  <c r="Y255" i="7"/>
  <c r="Z255" i="7"/>
  <c r="Y243" i="7"/>
  <c r="Z243" i="7"/>
  <c r="Y231" i="7"/>
  <c r="Z231" i="7"/>
  <c r="Y219" i="7"/>
  <c r="Z219" i="7"/>
  <c r="Y207" i="7"/>
  <c r="Z207" i="7"/>
  <c r="Y195" i="7"/>
  <c r="Z195" i="7"/>
  <c r="Y183" i="7"/>
  <c r="Z183" i="7"/>
  <c r="Y171" i="7"/>
  <c r="Z171" i="7"/>
  <c r="Y159" i="7"/>
  <c r="Z159" i="7"/>
  <c r="Z596" i="7"/>
  <c r="Y596" i="7"/>
  <c r="Z584" i="7"/>
  <c r="Y584" i="7"/>
  <c r="Z572" i="7"/>
  <c r="Y572" i="7"/>
  <c r="Z560" i="7"/>
  <c r="Y560" i="7"/>
  <c r="Z548" i="7"/>
  <c r="Y548" i="7"/>
  <c r="Z536" i="7"/>
  <c r="Y536" i="7"/>
  <c r="Z524" i="7"/>
  <c r="Y524" i="7"/>
  <c r="Y512" i="7"/>
  <c r="Z512" i="7"/>
  <c r="Y500" i="7"/>
  <c r="Z500" i="7"/>
  <c r="Y488" i="7"/>
  <c r="Z488" i="7"/>
  <c r="Y476" i="7"/>
  <c r="Z476" i="7"/>
  <c r="Y464" i="7"/>
  <c r="Z464" i="7"/>
  <c r="Y451" i="7"/>
  <c r="Z451" i="7"/>
  <c r="Y439" i="7"/>
  <c r="Z439" i="7"/>
  <c r="Y427" i="7"/>
  <c r="Z427" i="7"/>
  <c r="Y415" i="7"/>
  <c r="Z415" i="7"/>
  <c r="Y403" i="7"/>
  <c r="Z403" i="7"/>
  <c r="Y391" i="7"/>
  <c r="Z391" i="7"/>
  <c r="Y379" i="7"/>
  <c r="Z379" i="7"/>
  <c r="Z367" i="7"/>
  <c r="Y367" i="7"/>
  <c r="Y355" i="7"/>
  <c r="Z355" i="7"/>
  <c r="Y351" i="7"/>
  <c r="Z351" i="7"/>
  <c r="Y339" i="7"/>
  <c r="Z339" i="7"/>
  <c r="Y327" i="7"/>
  <c r="Z327" i="7"/>
  <c r="Y315" i="7"/>
  <c r="Z315" i="7"/>
  <c r="Y303" i="7"/>
  <c r="Z303" i="7"/>
  <c r="Y290" i="7"/>
  <c r="Z290" i="7"/>
  <c r="Y278" i="7"/>
  <c r="Z278" i="7"/>
  <c r="Y266" i="7"/>
  <c r="Z266" i="7"/>
  <c r="Y254" i="7"/>
  <c r="Z254" i="7"/>
  <c r="Y242" i="7"/>
  <c r="Z242" i="7"/>
  <c r="Y230" i="7"/>
  <c r="Z230" i="7"/>
  <c r="Y218" i="7"/>
  <c r="Z218" i="7"/>
  <c r="Y206" i="7"/>
  <c r="Z206" i="7"/>
  <c r="Y194" i="7"/>
  <c r="Z194" i="7"/>
  <c r="Y182" i="7"/>
  <c r="Z182" i="7"/>
  <c r="Y170" i="7"/>
  <c r="Z170" i="7"/>
  <c r="Y158" i="7"/>
  <c r="Z158" i="7"/>
  <c r="Y595" i="7"/>
  <c r="Z595" i="7"/>
  <c r="Y583" i="7"/>
  <c r="Z583" i="7"/>
  <c r="Y571" i="7"/>
  <c r="Z571" i="7"/>
  <c r="Y559" i="7"/>
  <c r="Z559" i="7"/>
  <c r="Y547" i="7"/>
  <c r="Z547" i="7"/>
  <c r="Y535" i="7"/>
  <c r="Z535" i="7"/>
  <c r="Y523" i="7"/>
  <c r="Z523" i="7"/>
  <c r="Z511" i="7"/>
  <c r="Y511" i="7"/>
  <c r="Y499" i="7"/>
  <c r="Z499" i="7"/>
  <c r="Y487" i="7"/>
  <c r="Z487" i="7"/>
  <c r="Y475" i="7"/>
  <c r="Z475" i="7"/>
  <c r="Z463" i="7"/>
  <c r="Y463" i="7"/>
  <c r="Y450" i="7"/>
  <c r="Z450" i="7"/>
  <c r="Y438" i="7"/>
  <c r="Z438" i="7"/>
  <c r="Y426" i="7"/>
  <c r="Z426" i="7"/>
  <c r="Y414" i="7"/>
  <c r="Z414" i="7"/>
  <c r="Y402" i="7"/>
  <c r="Z402" i="7"/>
  <c r="Y390" i="7"/>
  <c r="Z390" i="7"/>
  <c r="Y378" i="7"/>
  <c r="Z378" i="7"/>
  <c r="Y366" i="7"/>
  <c r="Z366" i="7"/>
  <c r="Y354" i="7"/>
  <c r="Z354" i="7"/>
  <c r="Y350" i="7"/>
  <c r="Z350" i="7"/>
  <c r="Y338" i="7"/>
  <c r="Z338" i="7"/>
  <c r="Y326" i="7"/>
  <c r="Z326" i="7"/>
  <c r="Y314" i="7"/>
  <c r="Z314" i="7"/>
  <c r="Z301" i="7"/>
  <c r="Y301" i="7"/>
  <c r="Y289" i="7"/>
  <c r="Z289" i="7"/>
  <c r="Y277" i="7"/>
  <c r="Z277" i="7"/>
  <c r="Z265" i="7"/>
  <c r="Y265" i="7"/>
  <c r="Y253" i="7"/>
  <c r="Z253" i="7"/>
  <c r="Y241" i="7"/>
  <c r="Z241" i="7"/>
  <c r="Z229" i="7"/>
  <c r="Y229" i="7"/>
  <c r="Z217" i="7"/>
  <c r="Y217" i="7"/>
  <c r="Y205" i="7"/>
  <c r="Z205" i="7"/>
  <c r="Z193" i="7"/>
  <c r="Y193" i="7"/>
  <c r="Z181" i="7"/>
  <c r="Y181" i="7"/>
  <c r="Y169" i="7"/>
  <c r="Z169" i="7"/>
  <c r="Z157" i="7"/>
  <c r="Y157" i="7"/>
  <c r="Y594" i="7"/>
  <c r="Z594" i="7"/>
  <c r="Y582" i="7"/>
  <c r="Z582" i="7"/>
  <c r="Y570" i="7"/>
  <c r="Z570" i="7"/>
  <c r="Y558" i="7"/>
  <c r="Z558" i="7"/>
  <c r="Y546" i="7"/>
  <c r="Z546" i="7"/>
  <c r="Y534" i="7"/>
  <c r="Z534" i="7"/>
  <c r="Y522" i="7"/>
  <c r="Z522" i="7"/>
  <c r="Y510" i="7"/>
  <c r="Z510" i="7"/>
  <c r="Y498" i="7"/>
  <c r="Z498" i="7"/>
  <c r="Y486" i="7"/>
  <c r="Z486" i="7"/>
  <c r="Y474" i="7"/>
  <c r="Z474" i="7"/>
  <c r="Y462" i="7"/>
  <c r="Z462" i="7"/>
  <c r="Y449" i="7"/>
  <c r="Z449" i="7"/>
  <c r="Y437" i="7"/>
  <c r="Z437" i="7"/>
  <c r="Y425" i="7"/>
  <c r="Z425" i="7"/>
  <c r="Y413" i="7"/>
  <c r="Z413" i="7"/>
  <c r="Y401" i="7"/>
  <c r="Z401" i="7"/>
  <c r="Y389" i="7"/>
  <c r="Z389" i="7"/>
  <c r="Y377" i="7"/>
  <c r="Z377" i="7"/>
  <c r="Y365" i="7"/>
  <c r="Z365" i="7"/>
  <c r="Y353" i="7"/>
  <c r="Z353" i="7"/>
  <c r="Y349" i="7"/>
  <c r="Z349" i="7"/>
  <c r="Z337" i="7"/>
  <c r="Y337" i="7"/>
  <c r="Y325" i="7"/>
  <c r="Z325" i="7"/>
  <c r="Z313" i="7"/>
  <c r="Y313" i="7"/>
  <c r="Y300" i="7"/>
  <c r="Z300" i="7"/>
  <c r="Y288" i="7"/>
  <c r="Z288" i="7"/>
  <c r="Y276" i="7"/>
  <c r="Z276" i="7"/>
  <c r="Y264" i="7"/>
  <c r="Z264" i="7"/>
  <c r="Y252" i="7"/>
  <c r="Z252" i="7"/>
  <c r="Y240" i="7"/>
  <c r="Z240" i="7"/>
  <c r="Y228" i="7"/>
  <c r="Z228" i="7"/>
  <c r="Y216" i="7"/>
  <c r="Z216" i="7"/>
  <c r="Y204" i="7"/>
  <c r="Z204" i="7"/>
  <c r="Y192" i="7"/>
  <c r="Z192" i="7"/>
  <c r="Y180" i="7"/>
  <c r="Z180" i="7"/>
  <c r="Y168" i="7"/>
  <c r="Z168" i="7"/>
  <c r="Y156" i="7"/>
  <c r="Z156" i="7"/>
  <c r="Z593" i="7"/>
  <c r="Y593" i="7"/>
  <c r="Z581" i="7"/>
  <c r="Y581" i="7"/>
  <c r="Z569" i="7"/>
  <c r="Y569" i="7"/>
  <c r="Z557" i="7"/>
  <c r="Y557" i="7"/>
  <c r="Z545" i="7"/>
  <c r="Y545" i="7"/>
  <c r="Z533" i="7"/>
  <c r="Y533" i="7"/>
  <c r="Z521" i="7"/>
  <c r="Y521" i="7"/>
  <c r="Y509" i="7"/>
  <c r="Z509" i="7"/>
  <c r="Y497" i="7"/>
  <c r="Z497" i="7"/>
  <c r="Y485" i="7"/>
  <c r="Z485" i="7"/>
  <c r="Y473" i="7"/>
  <c r="Z473" i="7"/>
  <c r="Y461" i="7"/>
  <c r="Z461" i="7"/>
  <c r="Z448" i="7"/>
  <c r="Y448" i="7"/>
  <c r="Y436" i="7"/>
  <c r="Z436" i="7"/>
  <c r="Z424" i="7"/>
  <c r="Y424" i="7"/>
  <c r="Y412" i="7"/>
  <c r="Z412" i="7"/>
  <c r="Y400" i="7"/>
  <c r="Z400" i="7"/>
  <c r="Z388" i="7"/>
  <c r="Y388" i="7"/>
  <c r="Y376" i="7"/>
  <c r="Z376" i="7"/>
  <c r="Y364" i="7"/>
  <c r="Z364" i="7"/>
  <c r="Z352" i="7"/>
  <c r="Y352" i="7"/>
  <c r="Y348" i="7"/>
  <c r="Z348" i="7"/>
  <c r="Y336" i="7"/>
  <c r="Z336" i="7"/>
  <c r="Y324" i="7"/>
  <c r="Z324" i="7"/>
  <c r="Y312" i="7"/>
  <c r="Z312" i="7"/>
  <c r="Y299" i="7"/>
  <c r="Z299" i="7"/>
  <c r="Y287" i="7"/>
  <c r="Z287" i="7"/>
  <c r="Y275" i="7"/>
  <c r="Z275" i="7"/>
  <c r="Y263" i="7"/>
  <c r="Z263" i="7"/>
  <c r="Y251" i="7"/>
  <c r="Z251" i="7"/>
  <c r="Y239" i="7"/>
  <c r="Z239" i="7"/>
  <c r="Y227" i="7"/>
  <c r="Z227" i="7"/>
  <c r="Y215" i="7"/>
  <c r="Z215" i="7"/>
  <c r="Y203" i="7"/>
  <c r="Z203" i="7"/>
  <c r="Y191" i="7"/>
  <c r="Z191" i="7"/>
  <c r="Y179" i="7"/>
  <c r="Z179" i="7"/>
  <c r="Y167" i="7"/>
  <c r="Z167" i="7"/>
  <c r="Y155" i="7"/>
  <c r="Z155" i="7"/>
  <c r="Y592" i="7"/>
  <c r="Z592" i="7"/>
  <c r="Y580" i="7"/>
  <c r="Z580" i="7"/>
  <c r="Y568" i="7"/>
  <c r="Z568" i="7"/>
  <c r="Y556" i="7"/>
  <c r="Z556" i="7"/>
  <c r="Y544" i="7"/>
  <c r="Z544" i="7"/>
  <c r="Y532" i="7"/>
  <c r="Z532" i="7"/>
  <c r="Y520" i="7"/>
  <c r="Z520" i="7"/>
  <c r="Y508" i="7"/>
  <c r="Z508" i="7"/>
  <c r="Z496" i="7"/>
  <c r="Y496" i="7"/>
  <c r="Y484" i="7"/>
  <c r="Z484" i="7"/>
  <c r="Y472" i="7"/>
  <c r="Z472" i="7"/>
  <c r="Z460" i="7"/>
  <c r="Y460" i="7"/>
  <c r="Y447" i="7"/>
  <c r="Z447" i="7"/>
  <c r="Y435" i="7"/>
  <c r="Z435" i="7"/>
  <c r="Y423" i="7"/>
  <c r="Z423" i="7"/>
  <c r="Y411" i="7"/>
  <c r="Z411" i="7"/>
  <c r="Y399" i="7"/>
  <c r="Z399" i="7"/>
  <c r="Y387" i="7"/>
  <c r="Z387" i="7"/>
  <c r="Y375" i="7"/>
  <c r="Z375" i="7"/>
  <c r="Y363" i="7"/>
  <c r="Z363" i="7"/>
  <c r="Y347" i="7"/>
  <c r="Z347" i="7"/>
  <c r="Y335" i="7"/>
  <c r="Z335" i="7"/>
  <c r="Y323" i="7"/>
  <c r="Z323" i="7"/>
  <c r="Y311" i="7"/>
  <c r="Z311" i="7"/>
  <c r="Y298" i="7"/>
  <c r="Z298" i="7"/>
  <c r="Y286" i="7"/>
  <c r="Z286" i="7"/>
  <c r="Y274" i="7"/>
  <c r="Z274" i="7"/>
  <c r="Y262" i="7"/>
  <c r="Z262" i="7"/>
  <c r="Y250" i="7"/>
  <c r="Z250" i="7"/>
  <c r="Y238" i="7"/>
  <c r="Z238" i="7"/>
  <c r="Z226" i="7"/>
  <c r="Y226" i="7"/>
  <c r="Y214" i="7"/>
  <c r="Z214" i="7"/>
  <c r="Y202" i="7"/>
  <c r="Z202" i="7"/>
  <c r="Y190" i="7"/>
  <c r="Z190" i="7"/>
  <c r="Y178" i="7"/>
  <c r="Z178" i="7"/>
  <c r="Y166" i="7"/>
  <c r="Z166" i="7"/>
  <c r="Y154" i="7"/>
  <c r="Z154" i="7"/>
  <c r="Y591" i="7"/>
  <c r="Z591" i="7"/>
  <c r="Y579" i="7"/>
  <c r="Z579" i="7"/>
  <c r="Y567" i="7"/>
  <c r="Z567" i="7"/>
  <c r="Y555" i="7"/>
  <c r="Z555" i="7"/>
  <c r="Y543" i="7"/>
  <c r="Z543" i="7"/>
  <c r="Z531" i="7"/>
  <c r="Y531" i="7"/>
  <c r="Y519" i="7"/>
  <c r="Z519" i="7"/>
  <c r="Y507" i="7"/>
  <c r="Z507" i="7"/>
  <c r="Y495" i="7"/>
  <c r="Z495" i="7"/>
  <c r="Y483" i="7"/>
  <c r="Z483" i="7"/>
  <c r="Y471" i="7"/>
  <c r="Z471" i="7"/>
  <c r="Y459" i="7"/>
  <c r="Z459" i="7"/>
  <c r="Y446" i="7"/>
  <c r="Z446" i="7"/>
  <c r="Y434" i="7"/>
  <c r="Z434" i="7"/>
  <c r="Y422" i="7"/>
  <c r="Z422" i="7"/>
  <c r="Y410" i="7"/>
  <c r="Z410" i="7"/>
  <c r="Y398" i="7"/>
  <c r="Z398" i="7"/>
  <c r="Y386" i="7"/>
  <c r="Z386" i="7"/>
  <c r="Y374" i="7"/>
  <c r="Z374" i="7"/>
  <c r="Y362" i="7"/>
  <c r="Z362" i="7"/>
  <c r="Z346" i="7"/>
  <c r="Y346" i="7"/>
  <c r="Y334" i="7"/>
  <c r="Z334" i="7"/>
  <c r="Y322" i="7"/>
  <c r="Z322" i="7"/>
  <c r="Z310" i="7"/>
  <c r="Y310" i="7"/>
  <c r="Y297" i="7"/>
  <c r="Z297" i="7"/>
  <c r="Y285" i="7"/>
  <c r="Z285" i="7"/>
  <c r="Y273" i="7"/>
  <c r="Z273" i="7"/>
  <c r="Y261" i="7"/>
  <c r="Z261" i="7"/>
  <c r="Y249" i="7"/>
  <c r="Z249" i="7"/>
  <c r="Y237" i="7"/>
  <c r="Z237" i="7"/>
  <c r="Y225" i="7"/>
  <c r="Z225" i="7"/>
  <c r="Y213" i="7"/>
  <c r="Z213" i="7"/>
  <c r="Y201" i="7"/>
  <c r="Z201" i="7"/>
  <c r="Y189" i="7"/>
  <c r="Z189" i="7"/>
  <c r="Y177" i="7"/>
  <c r="Z177" i="7"/>
  <c r="Y165" i="7"/>
  <c r="Z165" i="7"/>
  <c r="Y153" i="7"/>
  <c r="Z153" i="7"/>
  <c r="Z590" i="7"/>
  <c r="Y590" i="7"/>
  <c r="Z578" i="7"/>
  <c r="Y578" i="7"/>
  <c r="Z566" i="7"/>
  <c r="Y566" i="7"/>
  <c r="Z554" i="7"/>
  <c r="Y554" i="7"/>
  <c r="Z542" i="7"/>
  <c r="Y542" i="7"/>
  <c r="Z530" i="7"/>
  <c r="Y530" i="7"/>
  <c r="Z518" i="7"/>
  <c r="Y518" i="7"/>
  <c r="Y506" i="7"/>
  <c r="Z506" i="7"/>
  <c r="Y494" i="7"/>
  <c r="Z494" i="7"/>
  <c r="Y482" i="7"/>
  <c r="Z482" i="7"/>
  <c r="Y470" i="7"/>
  <c r="Z470" i="7"/>
  <c r="Y458" i="7"/>
  <c r="Z458" i="7"/>
  <c r="Z445" i="7"/>
  <c r="Y445" i="7"/>
  <c r="Y433" i="7"/>
  <c r="Z433" i="7"/>
  <c r="Y421" i="7"/>
  <c r="Z421" i="7"/>
  <c r="Z409" i="7"/>
  <c r="Y409" i="7"/>
  <c r="Y397" i="7"/>
  <c r="Z397" i="7"/>
  <c r="Y385" i="7"/>
  <c r="Z385" i="7"/>
  <c r="Z373" i="7"/>
  <c r="Y373" i="7"/>
  <c r="Y361" i="7"/>
  <c r="Z361" i="7"/>
  <c r="Y345" i="7"/>
  <c r="Z345" i="7"/>
  <c r="Y333" i="7"/>
  <c r="Z333" i="7"/>
  <c r="Y321" i="7"/>
  <c r="Z321" i="7"/>
  <c r="Y309" i="7"/>
  <c r="Z309" i="7"/>
  <c r="Y296" i="7"/>
  <c r="Z296" i="7"/>
  <c r="Y284" i="7"/>
  <c r="Z284" i="7"/>
  <c r="Y272" i="7"/>
  <c r="Z272" i="7"/>
  <c r="Y260" i="7"/>
  <c r="Z260" i="7"/>
  <c r="Y248" i="7"/>
  <c r="Z248" i="7"/>
  <c r="Y236" i="7"/>
  <c r="Z236" i="7"/>
  <c r="Y224" i="7"/>
  <c r="Z224" i="7"/>
  <c r="Y212" i="7"/>
  <c r="Z212" i="7"/>
  <c r="Y200" i="7"/>
  <c r="Z200" i="7"/>
  <c r="Y188" i="7"/>
  <c r="Z188" i="7"/>
  <c r="Y176" i="7"/>
  <c r="Z176" i="7"/>
  <c r="Y164" i="7"/>
  <c r="Z164" i="7"/>
  <c r="Y601" i="7"/>
  <c r="Z601" i="7"/>
  <c r="Y589" i="7"/>
  <c r="Z589" i="7"/>
  <c r="Y577" i="7"/>
  <c r="Z577" i="7"/>
  <c r="Y565" i="7"/>
  <c r="Z565" i="7"/>
  <c r="Y553" i="7"/>
  <c r="Z553" i="7"/>
  <c r="Y541" i="7"/>
  <c r="Z541" i="7"/>
  <c r="Y529" i="7"/>
  <c r="Z529" i="7"/>
  <c r="Y517" i="7"/>
  <c r="Z517" i="7"/>
  <c r="Y505" i="7"/>
  <c r="Z505" i="7"/>
  <c r="Y493" i="7"/>
  <c r="Z493" i="7"/>
  <c r="Z481" i="7"/>
  <c r="Y481" i="7"/>
  <c r="Y469" i="7"/>
  <c r="Z469" i="7"/>
  <c r="Y457" i="7"/>
  <c r="Z457" i="7"/>
  <c r="Y444" i="7"/>
  <c r="Z444" i="7"/>
  <c r="Y432" i="7"/>
  <c r="Z432" i="7"/>
  <c r="Y420" i="7"/>
  <c r="Z420" i="7"/>
  <c r="Y408" i="7"/>
  <c r="Z408" i="7"/>
  <c r="Y396" i="7"/>
  <c r="Z396" i="7"/>
  <c r="Y384" i="7"/>
  <c r="Z384" i="7"/>
  <c r="Y372" i="7"/>
  <c r="Z372" i="7"/>
  <c r="Y360" i="7"/>
  <c r="Z360" i="7"/>
  <c r="Y344" i="7"/>
  <c r="Z344" i="7"/>
  <c r="Y332" i="7"/>
  <c r="Z332" i="7"/>
  <c r="Y320" i="7"/>
  <c r="Z320" i="7"/>
  <c r="Y308" i="7"/>
  <c r="Z308" i="7"/>
  <c r="Y295" i="7"/>
  <c r="Z295" i="7"/>
  <c r="Y283" i="7"/>
  <c r="Z283" i="7"/>
  <c r="Y271" i="7"/>
  <c r="Z271" i="7"/>
  <c r="Y259" i="7"/>
  <c r="Z259" i="7"/>
  <c r="Z247" i="7"/>
  <c r="Y247" i="7"/>
  <c r="Y235" i="7"/>
  <c r="Z235" i="7"/>
  <c r="Y223" i="7"/>
  <c r="Z223" i="7"/>
  <c r="Y211" i="7"/>
  <c r="Z211" i="7"/>
  <c r="Y199" i="7"/>
  <c r="Z199" i="7"/>
  <c r="Y187" i="7"/>
  <c r="Z187" i="7"/>
  <c r="Z175" i="7"/>
  <c r="Y175" i="7"/>
  <c r="Y163" i="7"/>
  <c r="Z163" i="7"/>
  <c r="Y600" i="7"/>
  <c r="Z600" i="7"/>
  <c r="Y588" i="7"/>
  <c r="Z588" i="7"/>
  <c r="Y576" i="7"/>
  <c r="Z576" i="7"/>
  <c r="Y564" i="7"/>
  <c r="Z564" i="7"/>
  <c r="Y552" i="7"/>
  <c r="Z552" i="7"/>
  <c r="Y540" i="7"/>
  <c r="Z540" i="7"/>
  <c r="Y528" i="7"/>
  <c r="Z528" i="7"/>
  <c r="Y516" i="7"/>
  <c r="Z516" i="7"/>
  <c r="Y504" i="7"/>
  <c r="Z504" i="7"/>
  <c r="Y492" i="7"/>
  <c r="Z492" i="7"/>
  <c r="Y480" i="7"/>
  <c r="Z480" i="7"/>
  <c r="Y468" i="7"/>
  <c r="Z468" i="7"/>
  <c r="Y456" i="7"/>
  <c r="Z456" i="7"/>
  <c r="Y443" i="7"/>
  <c r="Z443" i="7"/>
  <c r="Y431" i="7"/>
  <c r="Z431" i="7"/>
  <c r="Y419" i="7"/>
  <c r="Z419" i="7"/>
  <c r="Y407" i="7"/>
  <c r="Z407" i="7"/>
  <c r="Y395" i="7"/>
  <c r="Z395" i="7"/>
  <c r="Y383" i="7"/>
  <c r="Z383" i="7"/>
  <c r="Y371" i="7"/>
  <c r="Z371" i="7"/>
  <c r="Y359" i="7"/>
  <c r="Z359" i="7"/>
  <c r="Y343" i="7"/>
  <c r="Z343" i="7"/>
  <c r="Y331" i="7"/>
  <c r="Z331" i="7"/>
  <c r="Z319" i="7"/>
  <c r="Y319" i="7"/>
  <c r="Y307" i="7"/>
  <c r="Z307" i="7"/>
  <c r="Y294" i="7"/>
  <c r="Z294" i="7"/>
  <c r="Y282" i="7"/>
  <c r="Z282" i="7"/>
  <c r="Y270" i="7"/>
  <c r="Z270" i="7"/>
  <c r="Y258" i="7"/>
  <c r="Z258" i="7"/>
  <c r="Y246" i="7"/>
  <c r="Z246" i="7"/>
  <c r="Y234" i="7"/>
  <c r="Z234" i="7"/>
  <c r="Y222" i="7"/>
  <c r="Z222" i="7"/>
  <c r="Y210" i="7"/>
  <c r="Z210" i="7"/>
  <c r="Y198" i="7"/>
  <c r="Z198" i="7"/>
  <c r="Y186" i="7"/>
  <c r="Z186" i="7"/>
  <c r="Y174" i="7"/>
  <c r="Z174" i="7"/>
  <c r="Y162" i="7"/>
  <c r="Z162" i="7"/>
  <c r="Z599" i="7"/>
  <c r="Y599" i="7"/>
  <c r="Z587" i="7"/>
  <c r="Y587" i="7"/>
  <c r="Z575" i="7"/>
  <c r="Y575" i="7"/>
  <c r="Z563" i="7"/>
  <c r="Y563" i="7"/>
  <c r="Z551" i="7"/>
  <c r="Y551" i="7"/>
  <c r="Z539" i="7"/>
  <c r="Y539" i="7"/>
  <c r="Z527" i="7"/>
  <c r="Y527" i="7"/>
  <c r="Z515" i="7"/>
  <c r="Y515" i="7"/>
  <c r="Y503" i="7"/>
  <c r="Z503" i="7"/>
  <c r="Y491" i="7"/>
  <c r="Z491" i="7"/>
  <c r="Y479" i="7"/>
  <c r="Z479" i="7"/>
  <c r="Y467" i="7"/>
  <c r="Z467" i="7"/>
  <c r="Y455" i="7"/>
  <c r="Z455" i="7"/>
  <c r="Z442" i="7"/>
  <c r="Y442" i="7"/>
  <c r="Y430" i="7"/>
  <c r="Z430" i="7"/>
  <c r="Z418" i="7"/>
  <c r="Y418" i="7"/>
  <c r="Z406" i="7"/>
  <c r="Y406" i="7"/>
  <c r="Y394" i="7"/>
  <c r="Z394" i="7"/>
  <c r="Y382" i="7"/>
  <c r="Z382" i="7"/>
  <c r="Y370" i="7"/>
  <c r="Z370" i="7"/>
  <c r="Y358" i="7"/>
  <c r="Z358" i="7"/>
  <c r="Y342" i="7"/>
  <c r="Z342" i="7"/>
  <c r="Y330" i="7"/>
  <c r="Z330" i="7"/>
  <c r="Y318" i="7"/>
  <c r="Z318" i="7"/>
  <c r="Y306" i="7"/>
  <c r="Z306" i="7"/>
  <c r="Y293" i="7"/>
  <c r="Z293" i="7"/>
  <c r="Y281" i="7"/>
  <c r="Z281" i="7"/>
  <c r="Y269" i="7"/>
  <c r="Z269" i="7"/>
  <c r="Y257" i="7"/>
  <c r="Z257" i="7"/>
  <c r="Y245" i="7"/>
  <c r="Z245" i="7"/>
  <c r="Y233" i="7"/>
  <c r="Z233" i="7"/>
  <c r="Y221" i="7"/>
  <c r="Z221" i="7"/>
  <c r="Y209" i="7"/>
  <c r="Z209" i="7"/>
  <c r="Y197" i="7"/>
  <c r="Z197" i="7"/>
  <c r="Y185" i="7"/>
  <c r="Z185" i="7"/>
  <c r="Y173" i="7"/>
  <c r="Z173" i="7"/>
  <c r="Y161" i="7"/>
  <c r="Z161" i="7"/>
  <c r="Z598" i="7"/>
  <c r="Y598" i="7"/>
  <c r="Y586" i="7"/>
  <c r="Z586" i="7"/>
  <c r="Y574" i="7"/>
  <c r="Z574" i="7"/>
  <c r="Y562" i="7"/>
  <c r="Z562" i="7"/>
  <c r="Y550" i="7"/>
  <c r="Z550" i="7"/>
  <c r="Y538" i="7"/>
  <c r="Z538" i="7"/>
  <c r="Y526" i="7"/>
  <c r="Z526" i="7"/>
  <c r="Y514" i="7"/>
  <c r="Z514" i="7"/>
  <c r="Y502" i="7"/>
  <c r="Z502" i="7"/>
  <c r="Z490" i="7"/>
  <c r="Y490" i="7"/>
  <c r="Y478" i="7"/>
  <c r="Z478" i="7"/>
  <c r="Y466" i="7"/>
  <c r="Z466" i="7"/>
  <c r="Y454" i="7"/>
  <c r="Z454" i="7"/>
  <c r="Y441" i="7"/>
  <c r="Z441" i="7"/>
  <c r="Y429" i="7"/>
  <c r="Z429" i="7"/>
  <c r="Y417" i="7"/>
  <c r="Z417" i="7"/>
  <c r="Y405" i="7"/>
  <c r="Z405" i="7"/>
  <c r="Y393" i="7"/>
  <c r="Z393" i="7"/>
  <c r="Y381" i="7"/>
  <c r="Z381" i="7"/>
  <c r="Y369" i="7"/>
  <c r="Z369" i="7"/>
  <c r="Y357" i="7"/>
  <c r="Z357" i="7"/>
  <c r="U78" i="7"/>
  <c r="V78" i="7" s="1"/>
  <c r="N43" i="7"/>
  <c r="U43" i="7"/>
  <c r="V43" i="7" s="1"/>
  <c r="N8" i="7"/>
  <c r="U55" i="7"/>
  <c r="V55" i="7" s="1"/>
  <c r="N20" i="7"/>
  <c r="U67" i="7"/>
  <c r="N32" i="7"/>
  <c r="U79" i="7"/>
  <c r="N44" i="7"/>
  <c r="U91" i="7"/>
  <c r="N56" i="7"/>
  <c r="U103" i="7"/>
  <c r="V103" i="7" s="1"/>
  <c r="N68" i="7"/>
  <c r="U115" i="7"/>
  <c r="V115" i="7" s="1"/>
  <c r="N80" i="7"/>
  <c r="U127" i="7"/>
  <c r="V127" i="7" s="1"/>
  <c r="N92" i="7"/>
  <c r="U139" i="7"/>
  <c r="N104" i="7"/>
  <c r="U151" i="7"/>
  <c r="N116" i="7"/>
  <c r="U163" i="7"/>
  <c r="V163" i="7" s="1"/>
  <c r="N128" i="7"/>
  <c r="U175" i="7"/>
  <c r="V175" i="7" s="1"/>
  <c r="N140" i="7"/>
  <c r="U114" i="7"/>
  <c r="V114" i="7" s="1"/>
  <c r="N79" i="7"/>
  <c r="U174" i="7"/>
  <c r="V174" i="7" s="1"/>
  <c r="N139" i="7"/>
  <c r="U44" i="7"/>
  <c r="N9" i="7"/>
  <c r="U56" i="7"/>
  <c r="N21" i="7"/>
  <c r="U68" i="7"/>
  <c r="V68" i="7" s="1"/>
  <c r="N33" i="7"/>
  <c r="U80" i="7"/>
  <c r="V80" i="7" s="1"/>
  <c r="N45" i="7"/>
  <c r="U92" i="7"/>
  <c r="V92" i="7" s="1"/>
  <c r="N57" i="7"/>
  <c r="U104" i="7"/>
  <c r="V104" i="7" s="1"/>
  <c r="N69" i="7"/>
  <c r="U116" i="7"/>
  <c r="N81" i="7"/>
  <c r="U128" i="7"/>
  <c r="N93" i="7"/>
  <c r="U140" i="7"/>
  <c r="V140" i="7" s="1"/>
  <c r="N105" i="7"/>
  <c r="U152" i="7"/>
  <c r="V152" i="7" s="1"/>
  <c r="N117" i="7"/>
  <c r="U164" i="7"/>
  <c r="V164" i="7" s="1"/>
  <c r="N129" i="7"/>
  <c r="U176" i="7"/>
  <c r="V176" i="7" s="1"/>
  <c r="N141" i="7"/>
  <c r="U102" i="7"/>
  <c r="N67" i="7"/>
  <c r="U186" i="7"/>
  <c r="N151" i="7"/>
  <c r="U45" i="7"/>
  <c r="V45" i="7" s="1"/>
  <c r="N10" i="7"/>
  <c r="U57" i="7"/>
  <c r="V57" i="7" s="1"/>
  <c r="N22" i="7"/>
  <c r="U69" i="7"/>
  <c r="V69" i="7" s="1"/>
  <c r="N34" i="7"/>
  <c r="U81" i="7"/>
  <c r="V81" i="7" s="1"/>
  <c r="N46" i="7"/>
  <c r="U93" i="7"/>
  <c r="N58" i="7"/>
  <c r="U105" i="7"/>
  <c r="N70" i="7"/>
  <c r="U117" i="7"/>
  <c r="V117" i="7" s="1"/>
  <c r="N82" i="7"/>
  <c r="U129" i="7"/>
  <c r="V129" i="7" s="1"/>
  <c r="N94" i="7"/>
  <c r="U141" i="7"/>
  <c r="V141" i="7" s="1"/>
  <c r="N106" i="7"/>
  <c r="U153" i="7"/>
  <c r="V153" i="7" s="1"/>
  <c r="N118" i="7"/>
  <c r="U165" i="7"/>
  <c r="N130" i="7"/>
  <c r="U177" i="7"/>
  <c r="N142" i="7"/>
  <c r="U46" i="7"/>
  <c r="V46" i="7" s="1"/>
  <c r="N11" i="7"/>
  <c r="U58" i="7"/>
  <c r="V58" i="7" s="1"/>
  <c r="N23" i="7"/>
  <c r="U70" i="7"/>
  <c r="V70" i="7" s="1"/>
  <c r="N35" i="7"/>
  <c r="U82" i="7"/>
  <c r="V82" i="7" s="1"/>
  <c r="N47" i="7"/>
  <c r="U94" i="7"/>
  <c r="N59" i="7"/>
  <c r="U106" i="7"/>
  <c r="N71" i="7"/>
  <c r="U118" i="7"/>
  <c r="V118" i="7" s="1"/>
  <c r="N83" i="7"/>
  <c r="U130" i="7"/>
  <c r="V130" i="7" s="1"/>
  <c r="N95" i="7"/>
  <c r="U142" i="7"/>
  <c r="V142" i="7" s="1"/>
  <c r="N107" i="7"/>
  <c r="U154" i="7"/>
  <c r="V154" i="7" s="1"/>
  <c r="N119" i="7"/>
  <c r="U166" i="7"/>
  <c r="N131" i="7"/>
  <c r="U178" i="7"/>
  <c r="N143" i="7"/>
  <c r="U90" i="7"/>
  <c r="V90" i="7" s="1"/>
  <c r="N55" i="7"/>
  <c r="U47" i="7"/>
  <c r="V47" i="7" s="1"/>
  <c r="N12" i="7"/>
  <c r="U59" i="7"/>
  <c r="V59" i="7" s="1"/>
  <c r="N24" i="7"/>
  <c r="U71" i="7"/>
  <c r="V71" i="7" s="1"/>
  <c r="N36" i="7"/>
  <c r="U83" i="7"/>
  <c r="N48" i="7"/>
  <c r="U95" i="7"/>
  <c r="N60" i="7"/>
  <c r="U107" i="7"/>
  <c r="V107" i="7" s="1"/>
  <c r="N72" i="7"/>
  <c r="U119" i="7"/>
  <c r="V119" i="7" s="1"/>
  <c r="N84" i="7"/>
  <c r="U131" i="7"/>
  <c r="N96" i="7"/>
  <c r="U143" i="7"/>
  <c r="N108" i="7"/>
  <c r="U155" i="7"/>
  <c r="N120" i="7"/>
  <c r="U167" i="7"/>
  <c r="N132" i="7"/>
  <c r="U179" i="7"/>
  <c r="V179" i="7" s="1"/>
  <c r="N144" i="7"/>
  <c r="U42" i="7"/>
  <c r="V42" i="7" s="1"/>
  <c r="N7" i="7"/>
  <c r="U48" i="7"/>
  <c r="V48" i="7" s="1"/>
  <c r="N13" i="7"/>
  <c r="U60" i="7"/>
  <c r="V60" i="7" s="1"/>
  <c r="N25" i="7"/>
  <c r="U72" i="7"/>
  <c r="N37" i="7"/>
  <c r="U84" i="7"/>
  <c r="N49" i="7"/>
  <c r="U96" i="7"/>
  <c r="V96" i="7" s="1"/>
  <c r="N61" i="7"/>
  <c r="U108" i="7"/>
  <c r="V108" i="7" s="1"/>
  <c r="N73" i="7"/>
  <c r="U120" i="7"/>
  <c r="V120" i="7" s="1"/>
  <c r="N85" i="7"/>
  <c r="U132" i="7"/>
  <c r="V132" i="7" s="1"/>
  <c r="N97" i="7"/>
  <c r="U144" i="7"/>
  <c r="N109" i="7"/>
  <c r="U156" i="7"/>
  <c r="N121" i="7"/>
  <c r="U168" i="7"/>
  <c r="V168" i="7" s="1"/>
  <c r="N133" i="7"/>
  <c r="U180" i="7"/>
  <c r="V180" i="7" s="1"/>
  <c r="N145" i="7"/>
  <c r="U150" i="7"/>
  <c r="V150" i="7" s="1"/>
  <c r="N115" i="7"/>
  <c r="U3" i="7"/>
  <c r="V3" i="7" s="1"/>
  <c r="U49" i="7"/>
  <c r="N14" i="7"/>
  <c r="U61" i="7"/>
  <c r="N26" i="7"/>
  <c r="U73" i="7"/>
  <c r="N38" i="7"/>
  <c r="U85" i="7"/>
  <c r="V85" i="7" s="1"/>
  <c r="N50" i="7"/>
  <c r="U97" i="7"/>
  <c r="N62" i="7"/>
  <c r="U109" i="7"/>
  <c r="V109" i="7" s="1"/>
  <c r="N74" i="7"/>
  <c r="U121" i="7"/>
  <c r="N86" i="7"/>
  <c r="U133" i="7"/>
  <c r="N98" i="7"/>
  <c r="U145" i="7"/>
  <c r="N110" i="7"/>
  <c r="U157" i="7"/>
  <c r="V157" i="7" s="1"/>
  <c r="N122" i="7"/>
  <c r="U169" i="7"/>
  <c r="N134" i="7"/>
  <c r="U181" i="7"/>
  <c r="V181" i="7" s="1"/>
  <c r="N146" i="7"/>
  <c r="U138" i="7"/>
  <c r="V138" i="7" s="1"/>
  <c r="N103" i="7"/>
  <c r="U2" i="7"/>
  <c r="V2" i="7" s="1"/>
  <c r="U50" i="7"/>
  <c r="N15" i="7"/>
  <c r="U62" i="7"/>
  <c r="V62" i="7" s="1"/>
  <c r="N27" i="7"/>
  <c r="U74" i="7"/>
  <c r="V74" i="7" s="1"/>
  <c r="N39" i="7"/>
  <c r="U86" i="7"/>
  <c r="V86" i="7" s="1"/>
  <c r="N51" i="7"/>
  <c r="U98" i="7"/>
  <c r="V98" i="7" s="1"/>
  <c r="N63" i="7"/>
  <c r="U110" i="7"/>
  <c r="N75" i="7"/>
  <c r="U122" i="7"/>
  <c r="N87" i="7"/>
  <c r="U134" i="7"/>
  <c r="V134" i="7" s="1"/>
  <c r="N99" i="7"/>
  <c r="U146" i="7"/>
  <c r="V146" i="7" s="1"/>
  <c r="N111" i="7"/>
  <c r="U158" i="7"/>
  <c r="V158" i="7" s="1"/>
  <c r="N123" i="7"/>
  <c r="U170" i="7"/>
  <c r="V170" i="7" s="1"/>
  <c r="N135" i="7"/>
  <c r="U182" i="7"/>
  <c r="N147" i="7"/>
  <c r="U66" i="7"/>
  <c r="N31" i="7"/>
  <c r="U162" i="7"/>
  <c r="V162" i="7" s="1"/>
  <c r="N127" i="7"/>
  <c r="U39" i="7"/>
  <c r="V39" i="7" s="1"/>
  <c r="N4" i="7"/>
  <c r="U51" i="7"/>
  <c r="V51" i="7" s="1"/>
  <c r="N16" i="7"/>
  <c r="U63" i="7"/>
  <c r="V63" i="7" s="1"/>
  <c r="N28" i="7"/>
  <c r="U75" i="7"/>
  <c r="N40" i="7"/>
  <c r="U87" i="7"/>
  <c r="N52" i="7"/>
  <c r="U99" i="7"/>
  <c r="V99" i="7" s="1"/>
  <c r="N64" i="7"/>
  <c r="U111" i="7"/>
  <c r="V111" i="7" s="1"/>
  <c r="N76" i="7"/>
  <c r="U123" i="7"/>
  <c r="V123" i="7" s="1"/>
  <c r="N88" i="7"/>
  <c r="U135" i="7"/>
  <c r="V135" i="7" s="1"/>
  <c r="N100" i="7"/>
  <c r="U147" i="7"/>
  <c r="N112" i="7"/>
  <c r="U159" i="7"/>
  <c r="N124" i="7"/>
  <c r="U171" i="7"/>
  <c r="V171" i="7" s="1"/>
  <c r="N136" i="7"/>
  <c r="U183" i="7"/>
  <c r="V183" i="7" s="1"/>
  <c r="N148" i="7"/>
  <c r="U126" i="7"/>
  <c r="V126" i="7" s="1"/>
  <c r="N91" i="7"/>
  <c r="U40" i="7"/>
  <c r="V40" i="7" s="1"/>
  <c r="N5" i="7"/>
  <c r="U52" i="7"/>
  <c r="N17" i="7"/>
  <c r="U64" i="7"/>
  <c r="N29" i="7"/>
  <c r="U76" i="7"/>
  <c r="V76" i="7" s="1"/>
  <c r="N41" i="7"/>
  <c r="U88" i="7"/>
  <c r="V88" i="7" s="1"/>
  <c r="N53" i="7"/>
  <c r="U100" i="7"/>
  <c r="V100" i="7" s="1"/>
  <c r="N65" i="7"/>
  <c r="U112" i="7"/>
  <c r="V112" i="7" s="1"/>
  <c r="N77" i="7"/>
  <c r="U124" i="7"/>
  <c r="N89" i="7"/>
  <c r="U136" i="7"/>
  <c r="N101" i="7"/>
  <c r="U148" i="7"/>
  <c r="V148" i="7" s="1"/>
  <c r="N113" i="7"/>
  <c r="U160" i="7"/>
  <c r="V160" i="7" s="1"/>
  <c r="N125" i="7"/>
  <c r="U172" i="7"/>
  <c r="V172" i="7" s="1"/>
  <c r="N137" i="7"/>
  <c r="U184" i="7"/>
  <c r="V184" i="7" s="1"/>
  <c r="N149" i="7"/>
  <c r="U54" i="7"/>
  <c r="N19" i="7"/>
  <c r="U41" i="7"/>
  <c r="N6" i="7"/>
  <c r="U53" i="7"/>
  <c r="V53" i="7" s="1"/>
  <c r="N18" i="7"/>
  <c r="U65" i="7"/>
  <c r="V65" i="7" s="1"/>
  <c r="N30" i="7"/>
  <c r="U77" i="7"/>
  <c r="V77" i="7" s="1"/>
  <c r="N42" i="7"/>
  <c r="U89" i="7"/>
  <c r="V89" i="7" s="1"/>
  <c r="N54" i="7"/>
  <c r="U101" i="7"/>
  <c r="N66" i="7"/>
  <c r="U113" i="7"/>
  <c r="N78" i="7"/>
  <c r="U125" i="7"/>
  <c r="V125" i="7" s="1"/>
  <c r="N90" i="7"/>
  <c r="U137" i="7"/>
  <c r="V137" i="7" s="1"/>
  <c r="N102" i="7"/>
  <c r="U149" i="7"/>
  <c r="V149" i="7" s="1"/>
  <c r="N114" i="7"/>
  <c r="U161" i="7"/>
  <c r="V161" i="7" s="1"/>
  <c r="N126" i="7"/>
  <c r="U173" i="7"/>
  <c r="N138" i="7"/>
  <c r="U185" i="7"/>
  <c r="N150" i="7"/>
  <c r="U367" i="7"/>
  <c r="V367" i="7" s="1"/>
  <c r="U16" i="7"/>
  <c r="U270" i="7"/>
  <c r="V270" i="7" s="1"/>
  <c r="U490" i="7"/>
  <c r="V490" i="7" s="1"/>
  <c r="U574" i="7"/>
  <c r="U32" i="7"/>
  <c r="V32" i="7" s="1"/>
  <c r="U320" i="7"/>
  <c r="V320" i="7" s="1"/>
  <c r="U332" i="7"/>
  <c r="U344" i="7"/>
  <c r="U356" i="7"/>
  <c r="V356" i="7" s="1"/>
  <c r="U368" i="7"/>
  <c r="U380" i="7"/>
  <c r="U392" i="7"/>
  <c r="V392" i="7" s="1"/>
  <c r="U404" i="7"/>
  <c r="V404" i="7" s="1"/>
  <c r="U416" i="7"/>
  <c r="V416" i="7" s="1"/>
  <c r="U428" i="7"/>
  <c r="U440" i="7"/>
  <c r="V440" i="7" s="1"/>
  <c r="U452" i="7"/>
  <c r="V452" i="7" s="1"/>
  <c r="U27" i="7"/>
  <c r="V27" i="7" s="1"/>
  <c r="U15" i="7"/>
  <c r="V15" i="7" s="1"/>
  <c r="U187" i="7"/>
  <c r="U199" i="7"/>
  <c r="U211" i="7"/>
  <c r="U223" i="7"/>
  <c r="U235" i="7"/>
  <c r="V235" i="7" s="1"/>
  <c r="U247" i="7"/>
  <c r="U259" i="7"/>
  <c r="V259" i="7" s="1"/>
  <c r="U271" i="7"/>
  <c r="U283" i="7"/>
  <c r="V283" i="7" s="1"/>
  <c r="U295" i="7"/>
  <c r="V295" i="7" s="1"/>
  <c r="U307" i="7"/>
  <c r="V307" i="7" s="1"/>
  <c r="U455" i="7"/>
  <c r="V455" i="7" s="1"/>
  <c r="U467" i="7"/>
  <c r="U479" i="7"/>
  <c r="V479" i="7" s="1"/>
  <c r="U491" i="7"/>
  <c r="U503" i="7"/>
  <c r="U515" i="7"/>
  <c r="V515" i="7" s="1"/>
  <c r="U527" i="7"/>
  <c r="V527" i="7" s="1"/>
  <c r="U539" i="7"/>
  <c r="V539" i="7" s="1"/>
  <c r="U551" i="7"/>
  <c r="U563" i="7"/>
  <c r="V563" i="7" s="1"/>
  <c r="U575" i="7"/>
  <c r="V575" i="7" s="1"/>
  <c r="U587" i="7"/>
  <c r="V587" i="7" s="1"/>
  <c r="U599" i="7"/>
  <c r="V599" i="7" s="1"/>
  <c r="U403" i="7"/>
  <c r="U210" i="7"/>
  <c r="U306" i="7"/>
  <c r="U562" i="7"/>
  <c r="U31" i="7"/>
  <c r="V31" i="7" s="1"/>
  <c r="U321" i="7"/>
  <c r="V321" i="7" s="1"/>
  <c r="U333" i="7"/>
  <c r="V333" i="7" s="1"/>
  <c r="U345" i="7"/>
  <c r="U357" i="7"/>
  <c r="V357" i="7" s="1"/>
  <c r="U369" i="7"/>
  <c r="V369" i="7" s="1"/>
  <c r="U381" i="7"/>
  <c r="V381" i="7" s="1"/>
  <c r="U393" i="7"/>
  <c r="U405" i="7"/>
  <c r="U417" i="7"/>
  <c r="V417" i="7" s="1"/>
  <c r="U429" i="7"/>
  <c r="U441" i="7"/>
  <c r="U26" i="7"/>
  <c r="V26" i="7" s="1"/>
  <c r="U14" i="7"/>
  <c r="V14" i="7" s="1"/>
  <c r="U188" i="7"/>
  <c r="V188" i="7" s="1"/>
  <c r="U200" i="7"/>
  <c r="V200" i="7" s="1"/>
  <c r="U212" i="7"/>
  <c r="U224" i="7"/>
  <c r="V224" i="7" s="1"/>
  <c r="U236" i="7"/>
  <c r="V236" i="7" s="1"/>
  <c r="U248" i="7"/>
  <c r="V248" i="7" s="1"/>
  <c r="U260" i="7"/>
  <c r="U272" i="7"/>
  <c r="U284" i="7"/>
  <c r="U296" i="7"/>
  <c r="U308" i="7"/>
  <c r="V308" i="7" s="1"/>
  <c r="U456" i="7"/>
  <c r="U468" i="7"/>
  <c r="V468" i="7" s="1"/>
  <c r="U480" i="7"/>
  <c r="U492" i="7"/>
  <c r="V492" i="7" s="1"/>
  <c r="U504" i="7"/>
  <c r="V504" i="7" s="1"/>
  <c r="U516" i="7"/>
  <c r="V516" i="7" s="1"/>
  <c r="U528" i="7"/>
  <c r="V528" i="7" s="1"/>
  <c r="U540" i="7"/>
  <c r="V540" i="7" s="1"/>
  <c r="U552" i="7"/>
  <c r="U564" i="7"/>
  <c r="U576" i="7"/>
  <c r="U588" i="7"/>
  <c r="V588" i="7" s="1"/>
  <c r="U600" i="7"/>
  <c r="V600" i="7" s="1"/>
  <c r="U331" i="7"/>
  <c r="V331" i="7" s="1"/>
  <c r="U28" i="7"/>
  <c r="V28" i="7" s="1"/>
  <c r="U246" i="7"/>
  <c r="V246" i="7" s="1"/>
  <c r="U502" i="7"/>
  <c r="U30" i="7"/>
  <c r="V30" i="7" s="1"/>
  <c r="U322" i="7"/>
  <c r="V322" i="7" s="1"/>
  <c r="U334" i="7"/>
  <c r="U346" i="7"/>
  <c r="V346" i="7" s="1"/>
  <c r="U358" i="7"/>
  <c r="U370" i="7"/>
  <c r="U382" i="7"/>
  <c r="V382" i="7" s="1"/>
  <c r="U394" i="7"/>
  <c r="V394" i="7" s="1"/>
  <c r="U406" i="7"/>
  <c r="V406" i="7" s="1"/>
  <c r="U418" i="7"/>
  <c r="V418" i="7" s="1"/>
  <c r="U430" i="7"/>
  <c r="V430" i="7" s="1"/>
  <c r="U442" i="7"/>
  <c r="V442" i="7" s="1"/>
  <c r="U25" i="7"/>
  <c r="V25" i="7" s="1"/>
  <c r="U13" i="7"/>
  <c r="U189" i="7"/>
  <c r="U201" i="7"/>
  <c r="V201" i="7" s="1"/>
  <c r="U213" i="7"/>
  <c r="U225" i="7"/>
  <c r="U237" i="7"/>
  <c r="V237" i="7" s="1"/>
  <c r="U249" i="7"/>
  <c r="V249" i="7" s="1"/>
  <c r="U261" i="7"/>
  <c r="V261" i="7" s="1"/>
  <c r="U273" i="7"/>
  <c r="V273" i="7" s="1"/>
  <c r="U285" i="7"/>
  <c r="V285" i="7" s="1"/>
  <c r="U297" i="7"/>
  <c r="U309" i="7"/>
  <c r="V309" i="7" s="1"/>
  <c r="U457" i="7"/>
  <c r="V457" i="7" s="1"/>
  <c r="U469" i="7"/>
  <c r="U481" i="7"/>
  <c r="U493" i="7"/>
  <c r="U505" i="7"/>
  <c r="U517" i="7"/>
  <c r="U529" i="7"/>
  <c r="U541" i="7"/>
  <c r="V541" i="7" s="1"/>
  <c r="U553" i="7"/>
  <c r="V553" i="7" s="1"/>
  <c r="U565" i="7"/>
  <c r="V565" i="7" s="1"/>
  <c r="U577" i="7"/>
  <c r="V577" i="7" s="1"/>
  <c r="U589" i="7"/>
  <c r="V589" i="7" s="1"/>
  <c r="U601" i="7"/>
  <c r="V601" i="7" s="1"/>
  <c r="U37" i="7"/>
  <c r="U33" i="7"/>
  <c r="U415" i="7"/>
  <c r="U550" i="7"/>
  <c r="U311" i="7"/>
  <c r="V311" i="7" s="1"/>
  <c r="U323" i="7"/>
  <c r="V323" i="7" s="1"/>
  <c r="U335" i="7"/>
  <c r="V335" i="7" s="1"/>
  <c r="U347" i="7"/>
  <c r="V347" i="7" s="1"/>
  <c r="U359" i="7"/>
  <c r="V359" i="7" s="1"/>
  <c r="U371" i="7"/>
  <c r="V371" i="7" s="1"/>
  <c r="U383" i="7"/>
  <c r="V383" i="7" s="1"/>
  <c r="U395" i="7"/>
  <c r="V395" i="7" s="1"/>
  <c r="U407" i="7"/>
  <c r="U419" i="7"/>
  <c r="U431" i="7"/>
  <c r="U443" i="7"/>
  <c r="U24" i="7"/>
  <c r="V24" i="7" s="1"/>
  <c r="U12" i="7"/>
  <c r="U190" i="7"/>
  <c r="V190" i="7" s="1"/>
  <c r="U202" i="7"/>
  <c r="V202" i="7" s="1"/>
  <c r="U214" i="7"/>
  <c r="V214" i="7" s="1"/>
  <c r="U226" i="7"/>
  <c r="V226" i="7" s="1"/>
  <c r="U238" i="7"/>
  <c r="V238" i="7" s="1"/>
  <c r="U250" i="7"/>
  <c r="V250" i="7" s="1"/>
  <c r="U262" i="7"/>
  <c r="U274" i="7"/>
  <c r="V274" i="7" s="1"/>
  <c r="U286" i="7"/>
  <c r="U298" i="7"/>
  <c r="U310" i="7"/>
  <c r="V310" i="7" s="1"/>
  <c r="U458" i="7"/>
  <c r="V458" i="7" s="1"/>
  <c r="U470" i="7"/>
  <c r="V470" i="7" s="1"/>
  <c r="U482" i="7"/>
  <c r="U494" i="7"/>
  <c r="V494" i="7" s="1"/>
  <c r="U506" i="7"/>
  <c r="V506" i="7" s="1"/>
  <c r="U518" i="7"/>
  <c r="V518" i="7" s="1"/>
  <c r="U530" i="7"/>
  <c r="V530" i="7" s="1"/>
  <c r="U542" i="7"/>
  <c r="V542" i="7" s="1"/>
  <c r="U554" i="7"/>
  <c r="U566" i="7"/>
  <c r="U578" i="7"/>
  <c r="U590" i="7"/>
  <c r="V590" i="7" s="1"/>
  <c r="U439" i="7"/>
  <c r="V439" i="7" s="1"/>
  <c r="U598" i="7"/>
  <c r="V598" i="7" s="1"/>
  <c r="U312" i="7"/>
  <c r="U324" i="7"/>
  <c r="V324" i="7" s="1"/>
  <c r="U336" i="7"/>
  <c r="V336" i="7" s="1"/>
  <c r="U348" i="7"/>
  <c r="V348" i="7" s="1"/>
  <c r="U360" i="7"/>
  <c r="V360" i="7" s="1"/>
  <c r="U372" i="7"/>
  <c r="V372" i="7" s="1"/>
  <c r="U384" i="7"/>
  <c r="U396" i="7"/>
  <c r="U408" i="7"/>
  <c r="V408" i="7" s="1"/>
  <c r="U420" i="7"/>
  <c r="V420" i="7" s="1"/>
  <c r="U432" i="7"/>
  <c r="V432" i="7" s="1"/>
  <c r="U444" i="7"/>
  <c r="V444" i="7" s="1"/>
  <c r="U23" i="7"/>
  <c r="V23" i="7" s="1"/>
  <c r="U11" i="7"/>
  <c r="V11" i="7" s="1"/>
  <c r="U191" i="7"/>
  <c r="U203" i="7"/>
  <c r="V203" i="7" s="1"/>
  <c r="U215" i="7"/>
  <c r="V215" i="7" s="1"/>
  <c r="U227" i="7"/>
  <c r="V227" i="7" s="1"/>
  <c r="U239" i="7"/>
  <c r="V239" i="7" s="1"/>
  <c r="U251" i="7"/>
  <c r="U263" i="7"/>
  <c r="U275" i="7"/>
  <c r="V275" i="7" s="1"/>
  <c r="U287" i="7"/>
  <c r="V287" i="7" s="1"/>
  <c r="U299" i="7"/>
  <c r="V299" i="7" s="1"/>
  <c r="U459" i="7"/>
  <c r="V459" i="7" s="1"/>
  <c r="U471" i="7"/>
  <c r="V471" i="7" s="1"/>
  <c r="U483" i="7"/>
  <c r="V483" i="7" s="1"/>
  <c r="U495" i="7"/>
  <c r="V495" i="7" s="1"/>
  <c r="U507" i="7"/>
  <c r="V507" i="7" s="1"/>
  <c r="U519" i="7"/>
  <c r="V519" i="7" s="1"/>
  <c r="U531" i="7"/>
  <c r="V531" i="7" s="1"/>
  <c r="U543" i="7"/>
  <c r="U555" i="7"/>
  <c r="U567" i="7"/>
  <c r="V567" i="7" s="1"/>
  <c r="U579" i="7"/>
  <c r="U591" i="7"/>
  <c r="V591" i="7" s="1"/>
  <c r="U355" i="7"/>
  <c r="V355" i="7" s="1"/>
  <c r="U7" i="7"/>
  <c r="V7" i="7" s="1"/>
  <c r="U282" i="7"/>
  <c r="V282" i="7" s="1"/>
  <c r="U466" i="7"/>
  <c r="V466" i="7" s="1"/>
  <c r="U586" i="7"/>
  <c r="V586" i="7" s="1"/>
  <c r="U313" i="7"/>
  <c r="V313" i="7" s="1"/>
  <c r="U325" i="7"/>
  <c r="U337" i="7"/>
  <c r="U349" i="7"/>
  <c r="U361" i="7"/>
  <c r="V361" i="7" s="1"/>
  <c r="U373" i="7"/>
  <c r="V373" i="7" s="1"/>
  <c r="U385" i="7"/>
  <c r="V385" i="7" s="1"/>
  <c r="U397" i="7"/>
  <c r="V397" i="7" s="1"/>
  <c r="U409" i="7"/>
  <c r="V409" i="7" s="1"/>
  <c r="U421" i="7"/>
  <c r="V421" i="7" s="1"/>
  <c r="U433" i="7"/>
  <c r="V433" i="7" s="1"/>
  <c r="U445" i="7"/>
  <c r="V445" i="7" s="1"/>
  <c r="U22" i="7"/>
  <c r="U10" i="7"/>
  <c r="V10" i="7" s="1"/>
  <c r="U192" i="7"/>
  <c r="U204" i="7"/>
  <c r="V204" i="7" s="1"/>
  <c r="U216" i="7"/>
  <c r="V216" i="7" s="1"/>
  <c r="U228" i="7"/>
  <c r="U240" i="7"/>
  <c r="V240" i="7" s="1"/>
  <c r="U252" i="7"/>
  <c r="U264" i="7"/>
  <c r="V264" i="7" s="1"/>
  <c r="U276" i="7"/>
  <c r="V276" i="7" s="1"/>
  <c r="U288" i="7"/>
  <c r="V288" i="7" s="1"/>
  <c r="U300" i="7"/>
  <c r="V300" i="7" s="1"/>
  <c r="U460" i="7"/>
  <c r="V460" i="7" s="1"/>
  <c r="U472" i="7"/>
  <c r="V472" i="7" s="1"/>
  <c r="U484" i="7"/>
  <c r="V484" i="7" s="1"/>
  <c r="U496" i="7"/>
  <c r="U508" i="7"/>
  <c r="V508" i="7" s="1"/>
  <c r="U520" i="7"/>
  <c r="V520" i="7" s="1"/>
  <c r="U532" i="7"/>
  <c r="V532" i="7" s="1"/>
  <c r="U544" i="7"/>
  <c r="V544" i="7" s="1"/>
  <c r="U556" i="7"/>
  <c r="V556" i="7" s="1"/>
  <c r="U568" i="7"/>
  <c r="V568" i="7" s="1"/>
  <c r="U580" i="7"/>
  <c r="V580" i="7" s="1"/>
  <c r="U592" i="7"/>
  <c r="V592" i="7" s="1"/>
  <c r="U198" i="7"/>
  <c r="V198" i="7" s="1"/>
  <c r="U478" i="7"/>
  <c r="V478" i="7" s="1"/>
  <c r="U314" i="7"/>
  <c r="U326" i="7"/>
  <c r="V326" i="7" s="1"/>
  <c r="U338" i="7"/>
  <c r="V338" i="7" s="1"/>
  <c r="U350" i="7"/>
  <c r="U362" i="7"/>
  <c r="V362" i="7" s="1"/>
  <c r="U374" i="7"/>
  <c r="U386" i="7"/>
  <c r="V386" i="7" s="1"/>
  <c r="U398" i="7"/>
  <c r="V398" i="7" s="1"/>
  <c r="U410" i="7"/>
  <c r="V410" i="7" s="1"/>
  <c r="U422" i="7"/>
  <c r="V422" i="7" s="1"/>
  <c r="U434" i="7"/>
  <c r="U446" i="7"/>
  <c r="U21" i="7"/>
  <c r="U4" i="7"/>
  <c r="V4" i="7" s="1"/>
  <c r="U193" i="7"/>
  <c r="V193" i="7" s="1"/>
  <c r="U205" i="7"/>
  <c r="V205" i="7" s="1"/>
  <c r="U217" i="7"/>
  <c r="V217" i="7" s="1"/>
  <c r="U229" i="7"/>
  <c r="U241" i="7"/>
  <c r="V241" i="7" s="1"/>
  <c r="U253" i="7"/>
  <c r="V253" i="7" s="1"/>
  <c r="U265" i="7"/>
  <c r="V265" i="7" s="1"/>
  <c r="U277" i="7"/>
  <c r="V277" i="7" s="1"/>
  <c r="U289" i="7"/>
  <c r="U301" i="7"/>
  <c r="V301" i="7" s="1"/>
  <c r="U461" i="7"/>
  <c r="U473" i="7"/>
  <c r="V473" i="7" s="1"/>
  <c r="U485" i="7"/>
  <c r="V485" i="7" s="1"/>
  <c r="U497" i="7"/>
  <c r="V497" i="7" s="1"/>
  <c r="U509" i="7"/>
  <c r="V509" i="7" s="1"/>
  <c r="U521" i="7"/>
  <c r="U533" i="7"/>
  <c r="V533" i="7" s="1"/>
  <c r="U545" i="7"/>
  <c r="V545" i="7" s="1"/>
  <c r="U557" i="7"/>
  <c r="V557" i="7" s="1"/>
  <c r="U569" i="7"/>
  <c r="V569" i="7" s="1"/>
  <c r="U581" i="7"/>
  <c r="V581" i="7" s="1"/>
  <c r="U593" i="7"/>
  <c r="V593" i="7" s="1"/>
  <c r="U379" i="7"/>
  <c r="U222" i="7"/>
  <c r="V222" i="7" s="1"/>
  <c r="U294" i="7"/>
  <c r="V294" i="7" s="1"/>
  <c r="U538" i="7"/>
  <c r="V538" i="7" s="1"/>
  <c r="U315" i="7"/>
  <c r="V315" i="7" s="1"/>
  <c r="U327" i="7"/>
  <c r="V327" i="7" s="1"/>
  <c r="U339" i="7"/>
  <c r="V339" i="7" s="1"/>
  <c r="U351" i="7"/>
  <c r="V351" i="7" s="1"/>
  <c r="U363" i="7"/>
  <c r="V363" i="7" s="1"/>
  <c r="U375" i="7"/>
  <c r="V375" i="7" s="1"/>
  <c r="U387" i="7"/>
  <c r="U399" i="7"/>
  <c r="V399" i="7" s="1"/>
  <c r="U411" i="7"/>
  <c r="U423" i="7"/>
  <c r="V423" i="7" s="1"/>
  <c r="U435" i="7"/>
  <c r="V435" i="7" s="1"/>
  <c r="U447" i="7"/>
  <c r="V447" i="7" s="1"/>
  <c r="U20" i="7"/>
  <c r="V20" i="7" s="1"/>
  <c r="U5" i="7"/>
  <c r="V5" i="7" s="1"/>
  <c r="U194" i="7"/>
  <c r="V194" i="7" s="1"/>
  <c r="U206" i="7"/>
  <c r="V206" i="7" s="1"/>
  <c r="U218" i="7"/>
  <c r="V218" i="7" s="1"/>
  <c r="U230" i="7"/>
  <c r="V230" i="7" s="1"/>
  <c r="U242" i="7"/>
  <c r="U254" i="7"/>
  <c r="U266" i="7"/>
  <c r="U278" i="7"/>
  <c r="V278" i="7" s="1"/>
  <c r="U290" i="7"/>
  <c r="V290" i="7" s="1"/>
  <c r="U302" i="7"/>
  <c r="V302" i="7" s="1"/>
  <c r="U462" i="7"/>
  <c r="V462" i="7" s="1"/>
  <c r="U474" i="7"/>
  <c r="U486" i="7"/>
  <c r="V486" i="7" s="1"/>
  <c r="U498" i="7"/>
  <c r="V498" i="7" s="1"/>
  <c r="U510" i="7"/>
  <c r="V510" i="7" s="1"/>
  <c r="U522" i="7"/>
  <c r="V522" i="7" s="1"/>
  <c r="U534" i="7"/>
  <c r="U546" i="7"/>
  <c r="V546" i="7" s="1"/>
  <c r="U558" i="7"/>
  <c r="U570" i="7"/>
  <c r="U582" i="7"/>
  <c r="V582" i="7" s="1"/>
  <c r="U594" i="7"/>
  <c r="U343" i="7"/>
  <c r="V343" i="7" s="1"/>
  <c r="U451" i="7"/>
  <c r="V451" i="7" s="1"/>
  <c r="U258" i="7"/>
  <c r="V258" i="7" s="1"/>
  <c r="U514" i="7"/>
  <c r="V514" i="7" s="1"/>
  <c r="U36" i="7"/>
  <c r="V36" i="7" s="1"/>
  <c r="U316" i="7"/>
  <c r="V316" i="7" s="1"/>
  <c r="U328" i="7"/>
  <c r="V328" i="7" s="1"/>
  <c r="U340" i="7"/>
  <c r="V340" i="7" s="1"/>
  <c r="U352" i="7"/>
  <c r="U364" i="7"/>
  <c r="V364" i="7" s="1"/>
  <c r="U376" i="7"/>
  <c r="V376" i="7" s="1"/>
  <c r="U388" i="7"/>
  <c r="V388" i="7" s="1"/>
  <c r="U400" i="7"/>
  <c r="V400" i="7" s="1"/>
  <c r="U412" i="7"/>
  <c r="V412" i="7" s="1"/>
  <c r="U424" i="7"/>
  <c r="V424" i="7" s="1"/>
  <c r="U436" i="7"/>
  <c r="V436" i="7" s="1"/>
  <c r="U448" i="7"/>
  <c r="V448" i="7" s="1"/>
  <c r="U19" i="7"/>
  <c r="V19" i="7" s="1"/>
  <c r="U6" i="7"/>
  <c r="U195" i="7"/>
  <c r="V195" i="7" s="1"/>
  <c r="U207" i="7"/>
  <c r="U219" i="7"/>
  <c r="V219" i="7" s="1"/>
  <c r="U231" i="7"/>
  <c r="V231" i="7" s="1"/>
  <c r="U243" i="7"/>
  <c r="V243" i="7" s="1"/>
  <c r="U255" i="7"/>
  <c r="V255" i="7" s="1"/>
  <c r="U267" i="7"/>
  <c r="V267" i="7" s="1"/>
  <c r="U279" i="7"/>
  <c r="U291" i="7"/>
  <c r="V291" i="7" s="1"/>
  <c r="U303" i="7"/>
  <c r="V303" i="7" s="1"/>
  <c r="U463" i="7"/>
  <c r="V463" i="7" s="1"/>
  <c r="U475" i="7"/>
  <c r="V475" i="7" s="1"/>
  <c r="U487" i="7"/>
  <c r="V487" i="7" s="1"/>
  <c r="U499" i="7"/>
  <c r="V499" i="7" s="1"/>
  <c r="U511" i="7"/>
  <c r="U523" i="7"/>
  <c r="V523" i="7" s="1"/>
  <c r="U535" i="7"/>
  <c r="V535" i="7" s="1"/>
  <c r="U547" i="7"/>
  <c r="V547" i="7" s="1"/>
  <c r="U559" i="7"/>
  <c r="V559" i="7" s="1"/>
  <c r="U571" i="7"/>
  <c r="V571" i="7" s="1"/>
  <c r="U583" i="7"/>
  <c r="U595" i="7"/>
  <c r="V595" i="7" s="1"/>
  <c r="U319" i="7"/>
  <c r="V319" i="7" s="1"/>
  <c r="U427" i="7"/>
  <c r="V427" i="7" s="1"/>
  <c r="U234" i="7"/>
  <c r="V234" i="7" s="1"/>
  <c r="U454" i="7"/>
  <c r="U35" i="7"/>
  <c r="V35" i="7" s="1"/>
  <c r="U317" i="7"/>
  <c r="V317" i="7" s="1"/>
  <c r="U329" i="7"/>
  <c r="V329" i="7" s="1"/>
  <c r="U341" i="7"/>
  <c r="V341" i="7" s="1"/>
  <c r="U353" i="7"/>
  <c r="V353" i="7" s="1"/>
  <c r="U365" i="7"/>
  <c r="V365" i="7" s="1"/>
  <c r="U377" i="7"/>
  <c r="V377" i="7" s="1"/>
  <c r="U389" i="7"/>
  <c r="V389" i="7" s="1"/>
  <c r="U401" i="7"/>
  <c r="V401" i="7" s="1"/>
  <c r="U413" i="7"/>
  <c r="U425" i="7"/>
  <c r="V425" i="7" s="1"/>
  <c r="U437" i="7"/>
  <c r="V437" i="7" s="1"/>
  <c r="U449" i="7"/>
  <c r="V449" i="7" s="1"/>
  <c r="U18" i="7"/>
  <c r="V18" i="7" s="1"/>
  <c r="U9" i="7"/>
  <c r="U196" i="7"/>
  <c r="V196" i="7" s="1"/>
  <c r="U208" i="7"/>
  <c r="V208" i="7" s="1"/>
  <c r="U220" i="7"/>
  <c r="V220" i="7" s="1"/>
  <c r="U232" i="7"/>
  <c r="V232" i="7" s="1"/>
  <c r="U244" i="7"/>
  <c r="V244" i="7" s="1"/>
  <c r="U256" i="7"/>
  <c r="V256" i="7" s="1"/>
  <c r="U268" i="7"/>
  <c r="U280" i="7"/>
  <c r="V280" i="7" s="1"/>
  <c r="U292" i="7"/>
  <c r="U304" i="7"/>
  <c r="V304" i="7" s="1"/>
  <c r="S452" i="7"/>
  <c r="U38" i="7"/>
  <c r="V38" i="7" s="1"/>
  <c r="U464" i="7"/>
  <c r="V464" i="7" s="1"/>
  <c r="U476" i="7"/>
  <c r="U488" i="7"/>
  <c r="V488" i="7" s="1"/>
  <c r="U500" i="7"/>
  <c r="V500" i="7" s="1"/>
  <c r="U512" i="7"/>
  <c r="V512" i="7" s="1"/>
  <c r="U524" i="7"/>
  <c r="V524" i="7" s="1"/>
  <c r="U536" i="7"/>
  <c r="V536" i="7" s="1"/>
  <c r="U548" i="7"/>
  <c r="U560" i="7"/>
  <c r="V560" i="7" s="1"/>
  <c r="U572" i="7"/>
  <c r="V572" i="7" s="1"/>
  <c r="U584" i="7"/>
  <c r="V584" i="7" s="1"/>
  <c r="U596" i="7"/>
  <c r="V596" i="7" s="1"/>
  <c r="U391" i="7"/>
  <c r="V391" i="7" s="1"/>
  <c r="U526" i="7"/>
  <c r="V526" i="7" s="1"/>
  <c r="U34" i="7"/>
  <c r="V34" i="7" s="1"/>
  <c r="U318" i="7"/>
  <c r="U330" i="7"/>
  <c r="V330" i="7" s="1"/>
  <c r="U342" i="7"/>
  <c r="U354" i="7"/>
  <c r="V354" i="7" s="1"/>
  <c r="U366" i="7"/>
  <c r="U378" i="7"/>
  <c r="V378" i="7" s="1"/>
  <c r="U390" i="7"/>
  <c r="U402" i="7"/>
  <c r="V402" i="7" s="1"/>
  <c r="U414" i="7"/>
  <c r="V414" i="7" s="1"/>
  <c r="U426" i="7"/>
  <c r="V426" i="7" s="1"/>
  <c r="U438" i="7"/>
  <c r="U450" i="7"/>
  <c r="V450" i="7" s="1"/>
  <c r="U29" i="7"/>
  <c r="V29" i="7" s="1"/>
  <c r="U17" i="7"/>
  <c r="V17" i="7" s="1"/>
  <c r="U8" i="7"/>
  <c r="V8" i="7" s="1"/>
  <c r="U197" i="7"/>
  <c r="V197" i="7" s="1"/>
  <c r="U209" i="7"/>
  <c r="U221" i="7"/>
  <c r="V221" i="7" s="1"/>
  <c r="U233" i="7"/>
  <c r="V233" i="7" s="1"/>
  <c r="U245" i="7"/>
  <c r="V245" i="7" s="1"/>
  <c r="U257" i="7"/>
  <c r="V257" i="7" s="1"/>
  <c r="U269" i="7"/>
  <c r="V269" i="7" s="1"/>
  <c r="U281" i="7"/>
  <c r="U293" i="7"/>
  <c r="V293" i="7" s="1"/>
  <c r="U305" i="7"/>
  <c r="V305" i="7" s="1"/>
  <c r="U453" i="7"/>
  <c r="V453" i="7" s="1"/>
  <c r="U465" i="7"/>
  <c r="V465" i="7" s="1"/>
  <c r="U477" i="7"/>
  <c r="U489" i="7"/>
  <c r="U501" i="7"/>
  <c r="V501" i="7" s="1"/>
  <c r="U513" i="7"/>
  <c r="V513" i="7" s="1"/>
  <c r="U525" i="7"/>
  <c r="V525" i="7" s="1"/>
  <c r="U537" i="7"/>
  <c r="V537" i="7" s="1"/>
  <c r="U549" i="7"/>
  <c r="V549" i="7" s="1"/>
  <c r="U561" i="7"/>
  <c r="U573" i="7"/>
  <c r="V573" i="7" s="1"/>
  <c r="U585" i="7"/>
  <c r="U597" i="7"/>
  <c r="V597" i="7" s="1"/>
  <c r="W331" i="7"/>
  <c r="P330" i="7"/>
  <c r="Q330" i="7"/>
  <c r="P402" i="7"/>
  <c r="Q402" i="7"/>
  <c r="V403" i="7"/>
  <c r="W403" i="7"/>
  <c r="P189" i="7"/>
  <c r="Q189" i="7"/>
  <c r="W198" i="7"/>
  <c r="Q261" i="7"/>
  <c r="W270" i="7"/>
  <c r="P261" i="7"/>
  <c r="V66" i="7"/>
  <c r="W66" i="7"/>
  <c r="W138" i="7"/>
  <c r="Q466" i="7"/>
  <c r="W466" i="7"/>
  <c r="P466" i="7"/>
  <c r="W526" i="7"/>
  <c r="P526" i="7"/>
  <c r="Q526" i="7"/>
  <c r="Q598" i="7"/>
  <c r="P598" i="7"/>
  <c r="W598" i="7"/>
  <c r="P319" i="7"/>
  <c r="Q319" i="7"/>
  <c r="W320" i="7"/>
  <c r="V368" i="7"/>
  <c r="W368" i="7"/>
  <c r="Q367" i="7"/>
  <c r="P367" i="7"/>
  <c r="P391" i="7"/>
  <c r="Q391" i="7"/>
  <c r="W392" i="7"/>
  <c r="W452" i="7"/>
  <c r="P451" i="7"/>
  <c r="Q451" i="7"/>
  <c r="P166" i="7"/>
  <c r="Q166" i="7"/>
  <c r="W15" i="7"/>
  <c r="P190" i="7"/>
  <c r="V199" i="7"/>
  <c r="Q190" i="7"/>
  <c r="W199" i="7"/>
  <c r="Q214" i="7"/>
  <c r="W223" i="7"/>
  <c r="V223" i="7"/>
  <c r="P214" i="7"/>
  <c r="P238" i="7"/>
  <c r="Q238" i="7"/>
  <c r="V247" i="7"/>
  <c r="W247" i="7"/>
  <c r="W259" i="7"/>
  <c r="P250" i="7"/>
  <c r="Q250" i="7"/>
  <c r="W283" i="7"/>
  <c r="P274" i="7"/>
  <c r="Q274" i="7"/>
  <c r="W295" i="7"/>
  <c r="P286" i="7"/>
  <c r="Q286" i="7"/>
  <c r="W307" i="7"/>
  <c r="P298" i="7"/>
  <c r="Q298" i="7"/>
  <c r="W55" i="7"/>
  <c r="V67" i="7"/>
  <c r="W67" i="7"/>
  <c r="V79" i="7"/>
  <c r="W79" i="7"/>
  <c r="V91" i="7"/>
  <c r="W91" i="7"/>
  <c r="W103" i="7"/>
  <c r="W115" i="7"/>
  <c r="W127" i="7"/>
  <c r="V139" i="7"/>
  <c r="W139" i="7"/>
  <c r="W151" i="7"/>
  <c r="V151" i="7"/>
  <c r="W163" i="7"/>
  <c r="W175" i="7"/>
  <c r="P455" i="7"/>
  <c r="W455" i="7"/>
  <c r="Q455" i="7"/>
  <c r="W479" i="7"/>
  <c r="P479" i="7"/>
  <c r="Q479" i="7"/>
  <c r="W491" i="7"/>
  <c r="Q491" i="7"/>
  <c r="P491" i="7"/>
  <c r="V491" i="7"/>
  <c r="P503" i="7"/>
  <c r="W503" i="7"/>
  <c r="V503" i="7"/>
  <c r="Q503" i="7"/>
  <c r="W515" i="7"/>
  <c r="P515" i="7"/>
  <c r="Q515" i="7"/>
  <c r="P527" i="7"/>
  <c r="Q527" i="7"/>
  <c r="W527" i="7"/>
  <c r="Q539" i="7"/>
  <c r="P539" i="7"/>
  <c r="W539" i="7"/>
  <c r="Q551" i="7"/>
  <c r="W551" i="7"/>
  <c r="V551" i="7"/>
  <c r="P551" i="7"/>
  <c r="P563" i="7"/>
  <c r="Q563" i="7"/>
  <c r="W563" i="7"/>
  <c r="Q575" i="7"/>
  <c r="P575" i="7"/>
  <c r="W575" i="7"/>
  <c r="Q587" i="7"/>
  <c r="P587" i="7"/>
  <c r="W587" i="7"/>
  <c r="P599" i="7"/>
  <c r="W599" i="7"/>
  <c r="Q599" i="7"/>
  <c r="Q354" i="7"/>
  <c r="P354" i="7"/>
  <c r="W355" i="7"/>
  <c r="Q438" i="7"/>
  <c r="W439" i="7"/>
  <c r="P438" i="7"/>
  <c r="Q213" i="7"/>
  <c r="W222" i="7"/>
  <c r="P213" i="7"/>
  <c r="P285" i="7"/>
  <c r="W294" i="7"/>
  <c r="Q285" i="7"/>
  <c r="W90" i="7"/>
  <c r="W150" i="7"/>
  <c r="P478" i="7"/>
  <c r="W478" i="7"/>
  <c r="Q478" i="7"/>
  <c r="V550" i="7"/>
  <c r="W550" i="7"/>
  <c r="P550" i="7"/>
  <c r="Q550" i="7"/>
  <c r="P307" i="7"/>
  <c r="Q307" i="7"/>
  <c r="W32" i="7"/>
  <c r="P343" i="7"/>
  <c r="Q343" i="7"/>
  <c r="V344" i="7"/>
  <c r="W344" i="7"/>
  <c r="V380" i="7"/>
  <c r="P379" i="7"/>
  <c r="Q379" i="7"/>
  <c r="W380" i="7"/>
  <c r="Q154" i="7"/>
  <c r="P154" i="7"/>
  <c r="W27" i="7"/>
  <c r="V187" i="7"/>
  <c r="Q178" i="7"/>
  <c r="W187" i="7"/>
  <c r="P178" i="7"/>
  <c r="P202" i="7"/>
  <c r="Q202" i="7"/>
  <c r="W211" i="7"/>
  <c r="V211" i="7"/>
  <c r="P226" i="7"/>
  <c r="Q226" i="7"/>
  <c r="W235" i="7"/>
  <c r="P262" i="7"/>
  <c r="V271" i="7"/>
  <c r="W271" i="7"/>
  <c r="Q262" i="7"/>
  <c r="W43" i="7"/>
  <c r="P467" i="7"/>
  <c r="W467" i="7"/>
  <c r="Q467" i="7"/>
  <c r="V467" i="7"/>
  <c r="P308" i="7"/>
  <c r="Q308" i="7"/>
  <c r="W31" i="7"/>
  <c r="Q320" i="7"/>
  <c r="P320" i="7"/>
  <c r="W321" i="7"/>
  <c r="P332" i="7"/>
  <c r="W333" i="7"/>
  <c r="Q332" i="7"/>
  <c r="V345" i="7"/>
  <c r="W345" i="7"/>
  <c r="P344" i="7"/>
  <c r="Q344" i="7"/>
  <c r="P356" i="7"/>
  <c r="Q356" i="7"/>
  <c r="W357" i="7"/>
  <c r="P368" i="7"/>
  <c r="Q368" i="7"/>
  <c r="W369" i="7"/>
  <c r="P380" i="7"/>
  <c r="Q380" i="7"/>
  <c r="W381" i="7"/>
  <c r="V393" i="7"/>
  <c r="W393" i="7"/>
  <c r="P392" i="7"/>
  <c r="Q392" i="7"/>
  <c r="P404" i="7"/>
  <c r="V405" i="7"/>
  <c r="W405" i="7"/>
  <c r="Q404" i="7"/>
  <c r="P416" i="7"/>
  <c r="Q416" i="7"/>
  <c r="W417" i="7"/>
  <c r="V429" i="7"/>
  <c r="Q428" i="7"/>
  <c r="P428" i="7"/>
  <c r="W429" i="7"/>
  <c r="P440" i="7"/>
  <c r="V441" i="7"/>
  <c r="W441" i="7"/>
  <c r="Q440" i="7"/>
  <c r="Q155" i="7"/>
  <c r="P155" i="7"/>
  <c r="W26" i="7"/>
  <c r="Q167" i="7"/>
  <c r="W14" i="7"/>
  <c r="P167" i="7"/>
  <c r="P179" i="7"/>
  <c r="Q179" i="7"/>
  <c r="W188" i="7"/>
  <c r="Q191" i="7"/>
  <c r="P191" i="7"/>
  <c r="W200" i="7"/>
  <c r="W212" i="7"/>
  <c r="Q203" i="7"/>
  <c r="V212" i="7"/>
  <c r="P203" i="7"/>
  <c r="Q215" i="7"/>
  <c r="P215" i="7"/>
  <c r="W224" i="7"/>
  <c r="P227" i="7"/>
  <c r="Q227" i="7"/>
  <c r="W236" i="7"/>
  <c r="W248" i="7"/>
  <c r="P239" i="7"/>
  <c r="Q239" i="7"/>
  <c r="P251" i="7"/>
  <c r="Q251" i="7"/>
  <c r="V260" i="7"/>
  <c r="W260" i="7"/>
  <c r="P263" i="7"/>
  <c r="V272" i="7"/>
  <c r="W272" i="7"/>
  <c r="Q263" i="7"/>
  <c r="W284" i="7"/>
  <c r="P275" i="7"/>
  <c r="V284" i="7"/>
  <c r="Q275" i="7"/>
  <c r="V296" i="7"/>
  <c r="P287" i="7"/>
  <c r="W296" i="7"/>
  <c r="Q287" i="7"/>
  <c r="W308" i="7"/>
  <c r="P299" i="7"/>
  <c r="Q299" i="7"/>
  <c r="W44" i="7"/>
  <c r="V44" i="7"/>
  <c r="W56" i="7"/>
  <c r="V56" i="7"/>
  <c r="W68" i="7"/>
  <c r="W80" i="7"/>
  <c r="W92" i="7"/>
  <c r="W104" i="7"/>
  <c r="V116" i="7"/>
  <c r="W116" i="7"/>
  <c r="V128" i="7"/>
  <c r="W128" i="7"/>
  <c r="W140" i="7"/>
  <c r="W152" i="7"/>
  <c r="W164" i="7"/>
  <c r="W176" i="7"/>
  <c r="P456" i="7"/>
  <c r="W456" i="7"/>
  <c r="Q456" i="7"/>
  <c r="V456" i="7"/>
  <c r="W468" i="7"/>
  <c r="Q468" i="7"/>
  <c r="P468" i="7"/>
  <c r="P480" i="7"/>
  <c r="V480" i="7"/>
  <c r="W480" i="7"/>
  <c r="Q480" i="7"/>
  <c r="P492" i="7"/>
  <c r="W492" i="7"/>
  <c r="Q492" i="7"/>
  <c r="W504" i="7"/>
  <c r="P504" i="7"/>
  <c r="Q504" i="7"/>
  <c r="Q516" i="7"/>
  <c r="P516" i="7"/>
  <c r="W516" i="7"/>
  <c r="P528" i="7"/>
  <c r="W528" i="7"/>
  <c r="Q528" i="7"/>
  <c r="P540" i="7"/>
  <c r="Q540" i="7"/>
  <c r="W540" i="7"/>
  <c r="Q552" i="7"/>
  <c r="V552" i="7"/>
  <c r="W552" i="7"/>
  <c r="P552" i="7"/>
  <c r="P564" i="7"/>
  <c r="Q564" i="7"/>
  <c r="V564" i="7"/>
  <c r="W564" i="7"/>
  <c r="Q576" i="7"/>
  <c r="V576" i="7"/>
  <c r="W576" i="7"/>
  <c r="P576" i="7"/>
  <c r="W588" i="7"/>
  <c r="P588" i="7"/>
  <c r="Q588" i="7"/>
  <c r="W600" i="7"/>
  <c r="P600" i="7"/>
  <c r="Q600" i="7"/>
  <c r="V415" i="7"/>
  <c r="P414" i="7"/>
  <c r="W415" i="7"/>
  <c r="Q414" i="7"/>
  <c r="P427" i="7"/>
  <c r="V428" i="7"/>
  <c r="W428" i="7"/>
  <c r="Q427" i="7"/>
  <c r="W358" i="7"/>
  <c r="V358" i="7"/>
  <c r="P357" i="7"/>
  <c r="Q357" i="7"/>
  <c r="W430" i="7"/>
  <c r="P429" i="7"/>
  <c r="Q429" i="7"/>
  <c r="V189" i="7"/>
  <c r="Q180" i="7"/>
  <c r="W189" i="7"/>
  <c r="P180" i="7"/>
  <c r="Q216" i="7"/>
  <c r="V225" i="7"/>
  <c r="W225" i="7"/>
  <c r="P216" i="7"/>
  <c r="W273" i="7"/>
  <c r="P264" i="7"/>
  <c r="Q264" i="7"/>
  <c r="P276" i="7"/>
  <c r="Q276" i="7"/>
  <c r="W285" i="7"/>
  <c r="W309" i="7"/>
  <c r="P300" i="7"/>
  <c r="Q300" i="7"/>
  <c r="W45" i="7"/>
  <c r="W69" i="7"/>
  <c r="W81" i="7"/>
  <c r="W93" i="7"/>
  <c r="V93" i="7"/>
  <c r="V105" i="7"/>
  <c r="W105" i="7"/>
  <c r="W117" i="7"/>
  <c r="W129" i="7"/>
  <c r="W141" i="7"/>
  <c r="W153" i="7"/>
  <c r="V177" i="7"/>
  <c r="W177" i="7"/>
  <c r="W469" i="7"/>
  <c r="Q469" i="7"/>
  <c r="P469" i="7"/>
  <c r="V469" i="7"/>
  <c r="V493" i="7"/>
  <c r="P493" i="7"/>
  <c r="Q493" i="7"/>
  <c r="W493" i="7"/>
  <c r="V529" i="7"/>
  <c r="W529" i="7"/>
  <c r="P529" i="7"/>
  <c r="Q529" i="7"/>
  <c r="P541" i="7"/>
  <c r="W541" i="7"/>
  <c r="Q541" i="7"/>
  <c r="W553" i="7"/>
  <c r="P553" i="7"/>
  <c r="Q553" i="7"/>
  <c r="Q565" i="7"/>
  <c r="W565" i="7"/>
  <c r="P565" i="7"/>
  <c r="P577" i="7"/>
  <c r="Q577" i="7"/>
  <c r="W577" i="7"/>
  <c r="Q601" i="7"/>
  <c r="P601" i="7"/>
  <c r="W601" i="7"/>
  <c r="R302" i="7"/>
  <c r="P302" i="7"/>
  <c r="W37" i="7"/>
  <c r="Q302" i="7"/>
  <c r="V37" i="7"/>
  <c r="P366" i="7"/>
  <c r="Q366" i="7"/>
  <c r="W367" i="7"/>
  <c r="W451" i="7"/>
  <c r="P450" i="7"/>
  <c r="Q450" i="7"/>
  <c r="P225" i="7"/>
  <c r="Q225" i="7"/>
  <c r="W234" i="7"/>
  <c r="V306" i="7"/>
  <c r="W306" i="7"/>
  <c r="P297" i="7"/>
  <c r="Q297" i="7"/>
  <c r="W102" i="7"/>
  <c r="V102" i="7"/>
  <c r="W174" i="7"/>
  <c r="W490" i="7"/>
  <c r="P490" i="7"/>
  <c r="Q490" i="7"/>
  <c r="P574" i="7"/>
  <c r="V574" i="7"/>
  <c r="W574" i="7"/>
  <c r="Q574" i="7"/>
  <c r="W356" i="7"/>
  <c r="P355" i="7"/>
  <c r="Q355" i="7"/>
  <c r="Q321" i="7"/>
  <c r="W322" i="7"/>
  <c r="P321" i="7"/>
  <c r="P381" i="7"/>
  <c r="Q381" i="7"/>
  <c r="W382" i="7"/>
  <c r="W442" i="7"/>
  <c r="P441" i="7"/>
  <c r="Q441" i="7"/>
  <c r="V213" i="7"/>
  <c r="W213" i="7"/>
  <c r="Q204" i="7"/>
  <c r="P204" i="7"/>
  <c r="W237" i="7"/>
  <c r="Q228" i="7"/>
  <c r="P228" i="7"/>
  <c r="P288" i="7"/>
  <c r="V297" i="7"/>
  <c r="Q288" i="7"/>
  <c r="W297" i="7"/>
  <c r="W57" i="7"/>
  <c r="Q589" i="7"/>
  <c r="W589" i="7"/>
  <c r="P589" i="7"/>
  <c r="W311" i="7"/>
  <c r="P310" i="7"/>
  <c r="Q310" i="7"/>
  <c r="P322" i="7"/>
  <c r="Q322" i="7"/>
  <c r="W323" i="7"/>
  <c r="Q334" i="7"/>
  <c r="W335" i="7"/>
  <c r="P334" i="7"/>
  <c r="W347" i="7"/>
  <c r="P346" i="7"/>
  <c r="Q346" i="7"/>
  <c r="Q358" i="7"/>
  <c r="W359" i="7"/>
  <c r="P358" i="7"/>
  <c r="P370" i="7"/>
  <c r="Q370" i="7"/>
  <c r="W371" i="7"/>
  <c r="P382" i="7"/>
  <c r="Q382" i="7"/>
  <c r="W383" i="7"/>
  <c r="Q394" i="7"/>
  <c r="P394" i="7"/>
  <c r="W395" i="7"/>
  <c r="P406" i="7"/>
  <c r="Q406" i="7"/>
  <c r="W407" i="7"/>
  <c r="V407" i="7"/>
  <c r="W419" i="7"/>
  <c r="V419" i="7"/>
  <c r="P418" i="7"/>
  <c r="Q418" i="7"/>
  <c r="P430" i="7"/>
  <c r="Q430" i="7"/>
  <c r="V431" i="7"/>
  <c r="W431" i="7"/>
  <c r="W443" i="7"/>
  <c r="P442" i="7"/>
  <c r="V443" i="7"/>
  <c r="Q442" i="7"/>
  <c r="P157" i="7"/>
  <c r="W24" i="7"/>
  <c r="Q157" i="7"/>
  <c r="P169" i="7"/>
  <c r="V12" i="7"/>
  <c r="Q169" i="7"/>
  <c r="W12" i="7"/>
  <c r="P181" i="7"/>
  <c r="Q181" i="7"/>
  <c r="W190" i="7"/>
  <c r="P193" i="7"/>
  <c r="W202" i="7"/>
  <c r="Q193" i="7"/>
  <c r="P205" i="7"/>
  <c r="Q205" i="7"/>
  <c r="W214" i="7"/>
  <c r="Q217" i="7"/>
  <c r="P217" i="7"/>
  <c r="W226" i="7"/>
  <c r="P229" i="7"/>
  <c r="W238" i="7"/>
  <c r="Q229" i="7"/>
  <c r="P241" i="7"/>
  <c r="Q241" i="7"/>
  <c r="W250" i="7"/>
  <c r="W262" i="7"/>
  <c r="P253" i="7"/>
  <c r="V262" i="7"/>
  <c r="Q253" i="7"/>
  <c r="P265" i="7"/>
  <c r="W274" i="7"/>
  <c r="Q265" i="7"/>
  <c r="W286" i="7"/>
  <c r="V286" i="7"/>
  <c r="P277" i="7"/>
  <c r="Q277" i="7"/>
  <c r="V298" i="7"/>
  <c r="W298" i="7"/>
  <c r="P289" i="7"/>
  <c r="Q289" i="7"/>
  <c r="W310" i="7"/>
  <c r="P301" i="7"/>
  <c r="Q301" i="7"/>
  <c r="W46" i="7"/>
  <c r="W58" i="7"/>
  <c r="W70" i="7"/>
  <c r="W82" i="7"/>
  <c r="V94" i="7"/>
  <c r="W94" i="7"/>
  <c r="V106" i="7"/>
  <c r="W106" i="7"/>
  <c r="W118" i="7"/>
  <c r="W130" i="7"/>
  <c r="W142" i="7"/>
  <c r="W154" i="7"/>
  <c r="V166" i="7"/>
  <c r="W166" i="7"/>
  <c r="W178" i="7"/>
  <c r="V178" i="7"/>
  <c r="P458" i="7"/>
  <c r="Q458" i="7"/>
  <c r="W458" i="7"/>
  <c r="P470" i="7"/>
  <c r="Q470" i="7"/>
  <c r="W470" i="7"/>
  <c r="V482" i="7"/>
  <c r="Q482" i="7"/>
  <c r="W482" i="7"/>
  <c r="P482" i="7"/>
  <c r="P494" i="7"/>
  <c r="Q494" i="7"/>
  <c r="W494" i="7"/>
  <c r="P506" i="7"/>
  <c r="Q506" i="7"/>
  <c r="W506" i="7"/>
  <c r="W518" i="7"/>
  <c r="P518" i="7"/>
  <c r="Q518" i="7"/>
  <c r="P530" i="7"/>
  <c r="Q530" i="7"/>
  <c r="W530" i="7"/>
  <c r="P542" i="7"/>
  <c r="W542" i="7"/>
  <c r="Q542" i="7"/>
  <c r="W554" i="7"/>
  <c r="P554" i="7"/>
  <c r="Q554" i="7"/>
  <c r="V554" i="7"/>
  <c r="W566" i="7"/>
  <c r="Q566" i="7"/>
  <c r="V566" i="7"/>
  <c r="P566" i="7"/>
  <c r="W578" i="7"/>
  <c r="V578" i="7"/>
  <c r="P578" i="7"/>
  <c r="Q578" i="7"/>
  <c r="Q590" i="7"/>
  <c r="W590" i="7"/>
  <c r="P590" i="7"/>
  <c r="P177" i="7"/>
  <c r="Q177" i="7"/>
  <c r="W7" i="7"/>
  <c r="V165" i="7"/>
  <c r="W165" i="7"/>
  <c r="P311" i="7"/>
  <c r="V312" i="7"/>
  <c r="Q311" i="7"/>
  <c r="W312" i="7"/>
  <c r="W324" i="7"/>
  <c r="P323" i="7"/>
  <c r="Q323" i="7"/>
  <c r="W336" i="7"/>
  <c r="P335" i="7"/>
  <c r="Q335" i="7"/>
  <c r="P347" i="7"/>
  <c r="Q347" i="7"/>
  <c r="W348" i="7"/>
  <c r="P359" i="7"/>
  <c r="Q359" i="7"/>
  <c r="W360" i="7"/>
  <c r="W372" i="7"/>
  <c r="P371" i="7"/>
  <c r="Q371" i="7"/>
  <c r="W384" i="7"/>
  <c r="Q383" i="7"/>
  <c r="P383" i="7"/>
  <c r="V384" i="7"/>
  <c r="P395" i="7"/>
  <c r="Q395" i="7"/>
  <c r="V396" i="7"/>
  <c r="W396" i="7"/>
  <c r="P407" i="7"/>
  <c r="Q407" i="7"/>
  <c r="W408" i="7"/>
  <c r="W420" i="7"/>
  <c r="P419" i="7"/>
  <c r="Q419" i="7"/>
  <c r="P431" i="7"/>
  <c r="Q431" i="7"/>
  <c r="W432" i="7"/>
  <c r="P443" i="7"/>
  <c r="Q443" i="7"/>
  <c r="W444" i="7"/>
  <c r="P158" i="7"/>
  <c r="Q158" i="7"/>
  <c r="W23" i="7"/>
  <c r="Q170" i="7"/>
  <c r="P170" i="7"/>
  <c r="W11" i="7"/>
  <c r="P182" i="7"/>
  <c r="V191" i="7"/>
  <c r="W191" i="7"/>
  <c r="Q182" i="7"/>
  <c r="Q194" i="7"/>
  <c r="P194" i="7"/>
  <c r="W203" i="7"/>
  <c r="W215" i="7"/>
  <c r="Q206" i="7"/>
  <c r="P206" i="7"/>
  <c r="P218" i="7"/>
  <c r="Q218" i="7"/>
  <c r="W227" i="7"/>
  <c r="W239" i="7"/>
  <c r="P230" i="7"/>
  <c r="Q230" i="7"/>
  <c r="Q242" i="7"/>
  <c r="W251" i="7"/>
  <c r="V251" i="7"/>
  <c r="P242" i="7"/>
  <c r="P254" i="7"/>
  <c r="Q254" i="7"/>
  <c r="V263" i="7"/>
  <c r="W263" i="7"/>
  <c r="Q266" i="7"/>
  <c r="P266" i="7"/>
  <c r="W275" i="7"/>
  <c r="W287" i="7"/>
  <c r="Q278" i="7"/>
  <c r="P278" i="7"/>
  <c r="W299" i="7"/>
  <c r="P290" i="7"/>
  <c r="Q290" i="7"/>
  <c r="W47" i="7"/>
  <c r="W59" i="7"/>
  <c r="W71" i="7"/>
  <c r="V83" i="7"/>
  <c r="W83" i="7"/>
  <c r="V95" i="7"/>
  <c r="W95" i="7"/>
  <c r="W107" i="7"/>
  <c r="W119" i="7"/>
  <c r="V131" i="7"/>
  <c r="W131" i="7"/>
  <c r="V143" i="7"/>
  <c r="W143" i="7"/>
  <c r="V155" i="7"/>
  <c r="W155" i="7"/>
  <c r="V167" i="7"/>
  <c r="W167" i="7"/>
  <c r="W179" i="7"/>
  <c r="P459" i="7"/>
  <c r="Q459" i="7"/>
  <c r="W459" i="7"/>
  <c r="P471" i="7"/>
  <c r="W471" i="7"/>
  <c r="Q471" i="7"/>
  <c r="W483" i="7"/>
  <c r="Q483" i="7"/>
  <c r="P483" i="7"/>
  <c r="P495" i="7"/>
  <c r="Q495" i="7"/>
  <c r="W495" i="7"/>
  <c r="P507" i="7"/>
  <c r="W507" i="7"/>
  <c r="Q507" i="7"/>
  <c r="W519" i="7"/>
  <c r="P519" i="7"/>
  <c r="Q519" i="7"/>
  <c r="W531" i="7"/>
  <c r="P531" i="7"/>
  <c r="Q531" i="7"/>
  <c r="V543" i="7"/>
  <c r="P543" i="7"/>
  <c r="Q543" i="7"/>
  <c r="W543" i="7"/>
  <c r="P555" i="7"/>
  <c r="Q555" i="7"/>
  <c r="V555" i="7"/>
  <c r="W555" i="7"/>
  <c r="Q567" i="7"/>
  <c r="P567" i="7"/>
  <c r="W567" i="7"/>
  <c r="P579" i="7"/>
  <c r="Q579" i="7"/>
  <c r="V579" i="7"/>
  <c r="W579" i="7"/>
  <c r="W591" i="7"/>
  <c r="P591" i="7"/>
  <c r="Q591" i="7"/>
  <c r="W343" i="7"/>
  <c r="P342" i="7"/>
  <c r="Q342" i="7"/>
  <c r="W427" i="7"/>
  <c r="P426" i="7"/>
  <c r="Q426" i="7"/>
  <c r="W210" i="7"/>
  <c r="Q201" i="7"/>
  <c r="P201" i="7"/>
  <c r="V210" i="7"/>
  <c r="P273" i="7"/>
  <c r="Q273" i="7"/>
  <c r="W282" i="7"/>
  <c r="W78" i="7"/>
  <c r="W162" i="7"/>
  <c r="Q502" i="7"/>
  <c r="P502" i="7"/>
  <c r="V502" i="7"/>
  <c r="W502" i="7"/>
  <c r="Q562" i="7"/>
  <c r="P562" i="7"/>
  <c r="V562" i="7"/>
  <c r="W562" i="7"/>
  <c r="Q331" i="7"/>
  <c r="V332" i="7"/>
  <c r="P331" i="7"/>
  <c r="W332" i="7"/>
  <c r="W418" i="7"/>
  <c r="P417" i="7"/>
  <c r="Q417" i="7"/>
  <c r="Q457" i="7"/>
  <c r="W457" i="7"/>
  <c r="P457" i="7"/>
  <c r="W313" i="7"/>
  <c r="P312" i="7"/>
  <c r="Q312" i="7"/>
  <c r="V325" i="7"/>
  <c r="P324" i="7"/>
  <c r="Q324" i="7"/>
  <c r="W325" i="7"/>
  <c r="P336" i="7"/>
  <c r="Q336" i="7"/>
  <c r="V337" i="7"/>
  <c r="W337" i="7"/>
  <c r="W349" i="7"/>
  <c r="P348" i="7"/>
  <c r="V349" i="7"/>
  <c r="Q348" i="7"/>
  <c r="W361" i="7"/>
  <c r="P360" i="7"/>
  <c r="Q360" i="7"/>
  <c r="Q372" i="7"/>
  <c r="W373" i="7"/>
  <c r="P372" i="7"/>
  <c r="P384" i="7"/>
  <c r="Q384" i="7"/>
  <c r="W385" i="7"/>
  <c r="W397" i="7"/>
  <c r="Q396" i="7"/>
  <c r="P396" i="7"/>
  <c r="P408" i="7"/>
  <c r="Q408" i="7"/>
  <c r="W409" i="7"/>
  <c r="P420" i="7"/>
  <c r="Q420" i="7"/>
  <c r="W421" i="7"/>
  <c r="P432" i="7"/>
  <c r="W433" i="7"/>
  <c r="Q432" i="7"/>
  <c r="Q444" i="7"/>
  <c r="W445" i="7"/>
  <c r="P444" i="7"/>
  <c r="Q159" i="7"/>
  <c r="P159" i="7"/>
  <c r="V22" i="7"/>
  <c r="W22" i="7"/>
  <c r="Q171" i="7"/>
  <c r="P171" i="7"/>
  <c r="W10" i="7"/>
  <c r="V192" i="7"/>
  <c r="Q183" i="7"/>
  <c r="P183" i="7"/>
  <c r="W192" i="7"/>
  <c r="P195" i="7"/>
  <c r="Q195" i="7"/>
  <c r="W204" i="7"/>
  <c r="W216" i="7"/>
  <c r="P207" i="7"/>
  <c r="Q207" i="7"/>
  <c r="P219" i="7"/>
  <c r="Q219" i="7"/>
  <c r="V228" i="7"/>
  <c r="W228" i="7"/>
  <c r="W240" i="7"/>
  <c r="P231" i="7"/>
  <c r="Q231" i="7"/>
  <c r="P243" i="7"/>
  <c r="Q243" i="7"/>
  <c r="V252" i="7"/>
  <c r="W252" i="7"/>
  <c r="W264" i="7"/>
  <c r="P255" i="7"/>
  <c r="Q255" i="7"/>
  <c r="Q267" i="7"/>
  <c r="W276" i="7"/>
  <c r="P267" i="7"/>
  <c r="P279" i="7"/>
  <c r="W288" i="7"/>
  <c r="Q279" i="7"/>
  <c r="Q291" i="7"/>
  <c r="P291" i="7"/>
  <c r="W300" i="7"/>
  <c r="W48" i="7"/>
  <c r="W60" i="7"/>
  <c r="V72" i="7"/>
  <c r="W72" i="7"/>
  <c r="V84" i="7"/>
  <c r="W84" i="7"/>
  <c r="W96" i="7"/>
  <c r="W108" i="7"/>
  <c r="W120" i="7"/>
  <c r="W132" i="7"/>
  <c r="V144" i="7"/>
  <c r="W144" i="7"/>
  <c r="V156" i="7"/>
  <c r="W156" i="7"/>
  <c r="W168" i="7"/>
  <c r="W180" i="7"/>
  <c r="P460" i="7"/>
  <c r="W460" i="7"/>
  <c r="Q460" i="7"/>
  <c r="W472" i="7"/>
  <c r="P472" i="7"/>
  <c r="Q472" i="7"/>
  <c r="P484" i="7"/>
  <c r="Q484" i="7"/>
  <c r="W484" i="7"/>
  <c r="P496" i="7"/>
  <c r="W496" i="7"/>
  <c r="Q496" i="7"/>
  <c r="V496" i="7"/>
  <c r="W508" i="7"/>
  <c r="Q508" i="7"/>
  <c r="P508" i="7"/>
  <c r="Q520" i="7"/>
  <c r="W520" i="7"/>
  <c r="P520" i="7"/>
  <c r="P532" i="7"/>
  <c r="W532" i="7"/>
  <c r="Q532" i="7"/>
  <c r="W544" i="7"/>
  <c r="P544" i="7"/>
  <c r="Q544" i="7"/>
  <c r="P556" i="7"/>
  <c r="Q556" i="7"/>
  <c r="W556" i="7"/>
  <c r="P568" i="7"/>
  <c r="W568" i="7"/>
  <c r="Q568" i="7"/>
  <c r="W580" i="7"/>
  <c r="Q580" i="7"/>
  <c r="P580" i="7"/>
  <c r="P592" i="7"/>
  <c r="W592" i="7"/>
  <c r="Q592" i="7"/>
  <c r="P309" i="7"/>
  <c r="Q309" i="7"/>
  <c r="W30" i="7"/>
  <c r="Q481" i="7"/>
  <c r="V481" i="7"/>
  <c r="P481" i="7"/>
  <c r="W481" i="7"/>
  <c r="V314" i="7"/>
  <c r="P313" i="7"/>
  <c r="Q313" i="7"/>
  <c r="W314" i="7"/>
  <c r="P325" i="7"/>
  <c r="Q325" i="7"/>
  <c r="W326" i="7"/>
  <c r="W338" i="7"/>
  <c r="P337" i="7"/>
  <c r="Q337" i="7"/>
  <c r="Q349" i="7"/>
  <c r="V350" i="7"/>
  <c r="W350" i="7"/>
  <c r="P349" i="7"/>
  <c r="Q361" i="7"/>
  <c r="P361" i="7"/>
  <c r="W362" i="7"/>
  <c r="P373" i="7"/>
  <c r="Q373" i="7"/>
  <c r="V374" i="7"/>
  <c r="W374" i="7"/>
  <c r="W386" i="7"/>
  <c r="P385" i="7"/>
  <c r="Q385" i="7"/>
  <c r="P397" i="7"/>
  <c r="Q397" i="7"/>
  <c r="W398" i="7"/>
  <c r="Q409" i="7"/>
  <c r="P409" i="7"/>
  <c r="W410" i="7"/>
  <c r="W422" i="7"/>
  <c r="P421" i="7"/>
  <c r="Q421" i="7"/>
  <c r="P433" i="7"/>
  <c r="Q433" i="7"/>
  <c r="V434" i="7"/>
  <c r="W434" i="7"/>
  <c r="V446" i="7"/>
  <c r="Q445" i="7"/>
  <c r="P445" i="7"/>
  <c r="W446" i="7"/>
  <c r="P160" i="7"/>
  <c r="Q160" i="7"/>
  <c r="V21" i="7"/>
  <c r="W21" i="7"/>
  <c r="Q172" i="7"/>
  <c r="P172" i="7"/>
  <c r="W4" i="7"/>
  <c r="W193" i="7"/>
  <c r="P184" i="7"/>
  <c r="Q184" i="7"/>
  <c r="P196" i="7"/>
  <c r="Q196" i="7"/>
  <c r="W205" i="7"/>
  <c r="P208" i="7"/>
  <c r="W217" i="7"/>
  <c r="Q208" i="7"/>
  <c r="W229" i="7"/>
  <c r="Q220" i="7"/>
  <c r="P220" i="7"/>
  <c r="V229" i="7"/>
  <c r="P232" i="7"/>
  <c r="Q232" i="7"/>
  <c r="W241" i="7"/>
  <c r="P244" i="7"/>
  <c r="W253" i="7"/>
  <c r="Q244" i="7"/>
  <c r="Q256" i="7"/>
  <c r="W265" i="7"/>
  <c r="P256" i="7"/>
  <c r="P268" i="7"/>
  <c r="Q268" i="7"/>
  <c r="W277" i="7"/>
  <c r="P280" i="7"/>
  <c r="Q280" i="7"/>
  <c r="V289" i="7"/>
  <c r="W289" i="7"/>
  <c r="Q292" i="7"/>
  <c r="W301" i="7"/>
  <c r="P292" i="7"/>
  <c r="W3" i="7"/>
  <c r="V49" i="7"/>
  <c r="W49" i="7"/>
  <c r="W61" i="7"/>
  <c r="V61" i="7"/>
  <c r="V73" i="7"/>
  <c r="W73" i="7"/>
  <c r="W85" i="7"/>
  <c r="V97" i="7"/>
  <c r="W97" i="7"/>
  <c r="W109" i="7"/>
  <c r="W121" i="7"/>
  <c r="V121" i="7"/>
  <c r="V133" i="7"/>
  <c r="W133" i="7"/>
  <c r="V145" i="7"/>
  <c r="W145" i="7"/>
  <c r="W157" i="7"/>
  <c r="W169" i="7"/>
  <c r="V169" i="7"/>
  <c r="W181" i="7"/>
  <c r="W461" i="7"/>
  <c r="P461" i="7"/>
  <c r="Q461" i="7"/>
  <c r="V461" i="7"/>
  <c r="W473" i="7"/>
  <c r="Q473" i="7"/>
  <c r="P473" i="7"/>
  <c r="P485" i="7"/>
  <c r="W485" i="7"/>
  <c r="Q485" i="7"/>
  <c r="W497" i="7"/>
  <c r="Q497" i="7"/>
  <c r="P497" i="7"/>
  <c r="P509" i="7"/>
  <c r="Q509" i="7"/>
  <c r="W509" i="7"/>
  <c r="P521" i="7"/>
  <c r="W521" i="7"/>
  <c r="Q521" i="7"/>
  <c r="V521" i="7"/>
  <c r="W533" i="7"/>
  <c r="Q533" i="7"/>
  <c r="P533" i="7"/>
  <c r="P545" i="7"/>
  <c r="Q545" i="7"/>
  <c r="W545" i="7"/>
  <c r="W557" i="7"/>
  <c r="P557" i="7"/>
  <c r="Q557" i="7"/>
  <c r="W569" i="7"/>
  <c r="P569" i="7"/>
  <c r="Q569" i="7"/>
  <c r="W581" i="7"/>
  <c r="P581" i="7"/>
  <c r="Q581" i="7"/>
  <c r="Q593" i="7"/>
  <c r="W593" i="7"/>
  <c r="P593" i="7"/>
  <c r="P318" i="7"/>
  <c r="Q318" i="7"/>
  <c r="W319" i="7"/>
  <c r="Q390" i="7"/>
  <c r="W391" i="7"/>
  <c r="P390" i="7"/>
  <c r="P165" i="7"/>
  <c r="Q165" i="7"/>
  <c r="V16" i="7"/>
  <c r="W16" i="7"/>
  <c r="Q237" i="7"/>
  <c r="W246" i="7"/>
  <c r="P237" i="7"/>
  <c r="W42" i="7"/>
  <c r="W114" i="7"/>
  <c r="W186" i="7"/>
  <c r="V186" i="7"/>
  <c r="P514" i="7"/>
  <c r="W514" i="7"/>
  <c r="Q514" i="7"/>
  <c r="W404" i="7"/>
  <c r="P403" i="7"/>
  <c r="Q403" i="7"/>
  <c r="W346" i="7"/>
  <c r="P345" i="7"/>
  <c r="Q345" i="7"/>
  <c r="Q405" i="7"/>
  <c r="W406" i="7"/>
  <c r="P405" i="7"/>
  <c r="P168" i="7"/>
  <c r="Q168" i="7"/>
  <c r="V13" i="7"/>
  <c r="W13" i="7"/>
  <c r="W261" i="7"/>
  <c r="P252" i="7"/>
  <c r="Q252" i="7"/>
  <c r="Q517" i="7"/>
  <c r="V517" i="7"/>
  <c r="W517" i="7"/>
  <c r="P517" i="7"/>
  <c r="P314" i="7"/>
  <c r="Q314" i="7"/>
  <c r="W315" i="7"/>
  <c r="W327" i="7"/>
  <c r="P326" i="7"/>
  <c r="Q326" i="7"/>
  <c r="P338" i="7"/>
  <c r="Q338" i="7"/>
  <c r="W339" i="7"/>
  <c r="P350" i="7"/>
  <c r="W351" i="7"/>
  <c r="Q350" i="7"/>
  <c r="P362" i="7"/>
  <c r="Q362" i="7"/>
  <c r="W363" i="7"/>
  <c r="Q374" i="7"/>
  <c r="W375" i="7"/>
  <c r="P374" i="7"/>
  <c r="Q386" i="7"/>
  <c r="P386" i="7"/>
  <c r="V387" i="7"/>
  <c r="W387" i="7"/>
  <c r="P398" i="7"/>
  <c r="W399" i="7"/>
  <c r="Q398" i="7"/>
  <c r="P410" i="7"/>
  <c r="Q410" i="7"/>
  <c r="W411" i="7"/>
  <c r="V411" i="7"/>
  <c r="W423" i="7"/>
  <c r="P422" i="7"/>
  <c r="Q422" i="7"/>
  <c r="P434" i="7"/>
  <c r="W435" i="7"/>
  <c r="Q434" i="7"/>
  <c r="P446" i="7"/>
  <c r="W447" i="7"/>
  <c r="Q446" i="7"/>
  <c r="P161" i="7"/>
  <c r="Q161" i="7"/>
  <c r="W20" i="7"/>
  <c r="P173" i="7"/>
  <c r="Q173" i="7"/>
  <c r="W5" i="7"/>
  <c r="W194" i="7"/>
  <c r="P185" i="7"/>
  <c r="Q185" i="7"/>
  <c r="P197" i="7"/>
  <c r="Q197" i="7"/>
  <c r="W206" i="7"/>
  <c r="Q209" i="7"/>
  <c r="W218" i="7"/>
  <c r="P209" i="7"/>
  <c r="P221" i="7"/>
  <c r="Q221" i="7"/>
  <c r="W230" i="7"/>
  <c r="Q233" i="7"/>
  <c r="P233" i="7"/>
  <c r="V242" i="7"/>
  <c r="W242" i="7"/>
  <c r="Q245" i="7"/>
  <c r="V254" i="7"/>
  <c r="P245" i="7"/>
  <c r="W254" i="7"/>
  <c r="P257" i="7"/>
  <c r="Q257" i="7"/>
  <c r="V266" i="7"/>
  <c r="W266" i="7"/>
  <c r="Q269" i="7"/>
  <c r="P269" i="7"/>
  <c r="W278" i="7"/>
  <c r="W290" i="7"/>
  <c r="P281" i="7"/>
  <c r="Q281" i="7"/>
  <c r="W302" i="7"/>
  <c r="P293" i="7"/>
  <c r="Q293" i="7"/>
  <c r="V50" i="7"/>
  <c r="W50" i="7"/>
  <c r="W62" i="7"/>
  <c r="W74" i="7"/>
  <c r="W86" i="7"/>
  <c r="W98" i="7"/>
  <c r="V110" i="7"/>
  <c r="W110" i="7"/>
  <c r="V122" i="7"/>
  <c r="W122" i="7"/>
  <c r="W134" i="7"/>
  <c r="W146" i="7"/>
  <c r="W158" i="7"/>
  <c r="W170" i="7"/>
  <c r="V182" i="7"/>
  <c r="W182" i="7"/>
  <c r="P462" i="7"/>
  <c r="Q462" i="7"/>
  <c r="W462" i="7"/>
  <c r="P474" i="7"/>
  <c r="W474" i="7"/>
  <c r="Q474" i="7"/>
  <c r="V474" i="7"/>
  <c r="W486" i="7"/>
  <c r="P486" i="7"/>
  <c r="Q486" i="7"/>
  <c r="W498" i="7"/>
  <c r="P498" i="7"/>
  <c r="Q498" i="7"/>
  <c r="P510" i="7"/>
  <c r="W510" i="7"/>
  <c r="Q510" i="7"/>
  <c r="W522" i="7"/>
  <c r="P522" i="7"/>
  <c r="Q522" i="7"/>
  <c r="V534" i="7"/>
  <c r="P534" i="7"/>
  <c r="Q534" i="7"/>
  <c r="W534" i="7"/>
  <c r="W546" i="7"/>
  <c r="P546" i="7"/>
  <c r="Q546" i="7"/>
  <c r="P558" i="7"/>
  <c r="Q558" i="7"/>
  <c r="V558" i="7"/>
  <c r="W558" i="7"/>
  <c r="V570" i="7"/>
  <c r="Q570" i="7"/>
  <c r="P570" i="7"/>
  <c r="W570" i="7"/>
  <c r="P582" i="7"/>
  <c r="Q582" i="7"/>
  <c r="W582" i="7"/>
  <c r="V594" i="7"/>
  <c r="P594" i="7"/>
  <c r="Q594" i="7"/>
  <c r="W594" i="7"/>
  <c r="O303" i="7"/>
  <c r="P303" i="7"/>
  <c r="Q303" i="7"/>
  <c r="W36" i="7"/>
  <c r="P315" i="7"/>
  <c r="W316" i="7"/>
  <c r="Q315" i="7"/>
  <c r="P327" i="7"/>
  <c r="Q327" i="7"/>
  <c r="W328" i="7"/>
  <c r="W340" i="7"/>
  <c r="P339" i="7"/>
  <c r="Q339" i="7"/>
  <c r="P351" i="7"/>
  <c r="Q351" i="7"/>
  <c r="V352" i="7"/>
  <c r="W352" i="7"/>
  <c r="P363" i="7"/>
  <c r="Q363" i="7"/>
  <c r="W364" i="7"/>
  <c r="Q375" i="7"/>
  <c r="P375" i="7"/>
  <c r="W376" i="7"/>
  <c r="P387" i="7"/>
  <c r="Q387" i="7"/>
  <c r="W388" i="7"/>
  <c r="P399" i="7"/>
  <c r="Q399" i="7"/>
  <c r="W400" i="7"/>
  <c r="W412" i="7"/>
  <c r="P411" i="7"/>
  <c r="Q411" i="7"/>
  <c r="W424" i="7"/>
  <c r="P423" i="7"/>
  <c r="Q423" i="7"/>
  <c r="Q435" i="7"/>
  <c r="W436" i="7"/>
  <c r="P435" i="7"/>
  <c r="P447" i="7"/>
  <c r="Q447" i="7"/>
  <c r="W448" i="7"/>
  <c r="P162" i="7"/>
  <c r="Q162" i="7"/>
  <c r="W19" i="7"/>
  <c r="V6" i="7"/>
  <c r="P174" i="7"/>
  <c r="W6" i="7"/>
  <c r="Q174" i="7"/>
  <c r="Q186" i="7"/>
  <c r="W195" i="7"/>
  <c r="P186" i="7"/>
  <c r="W207" i="7"/>
  <c r="Q198" i="7"/>
  <c r="P198" i="7"/>
  <c r="V207" i="7"/>
  <c r="W219" i="7"/>
  <c r="P210" i="7"/>
  <c r="Q210" i="7"/>
  <c r="P222" i="7"/>
  <c r="Q222" i="7"/>
  <c r="W231" i="7"/>
  <c r="W243" i="7"/>
  <c r="P234" i="7"/>
  <c r="Q234" i="7"/>
  <c r="P246" i="7"/>
  <c r="W255" i="7"/>
  <c r="Q246" i="7"/>
  <c r="W267" i="7"/>
  <c r="P258" i="7"/>
  <c r="Q258" i="7"/>
  <c r="Q270" i="7"/>
  <c r="P270" i="7"/>
  <c r="V279" i="7"/>
  <c r="W279" i="7"/>
  <c r="P282" i="7"/>
  <c r="Q282" i="7"/>
  <c r="W291" i="7"/>
  <c r="W303" i="7"/>
  <c r="Q294" i="7"/>
  <c r="P294" i="7"/>
  <c r="W39" i="7"/>
  <c r="W51" i="7"/>
  <c r="W63" i="7"/>
  <c r="V75" i="7"/>
  <c r="W75" i="7"/>
  <c r="V87" i="7"/>
  <c r="W87" i="7"/>
  <c r="W99" i="7"/>
  <c r="W111" i="7"/>
  <c r="W123" i="7"/>
  <c r="W135" i="7"/>
  <c r="V147" i="7"/>
  <c r="W147" i="7"/>
  <c r="V159" i="7"/>
  <c r="W159" i="7"/>
  <c r="W171" i="7"/>
  <c r="W183" i="7"/>
  <c r="Q463" i="7"/>
  <c r="P463" i="7"/>
  <c r="W463" i="7"/>
  <c r="Q475" i="7"/>
  <c r="W475" i="7"/>
  <c r="P475" i="7"/>
  <c r="W487" i="7"/>
  <c r="Q487" i="7"/>
  <c r="P487" i="7"/>
  <c r="Q499" i="7"/>
  <c r="W499" i="7"/>
  <c r="P499" i="7"/>
  <c r="V511" i="7"/>
  <c r="W511" i="7"/>
  <c r="P511" i="7"/>
  <c r="Q511" i="7"/>
  <c r="W523" i="7"/>
  <c r="Q523" i="7"/>
  <c r="P523" i="7"/>
  <c r="P535" i="7"/>
  <c r="W535" i="7"/>
  <c r="Q535" i="7"/>
  <c r="P547" i="7"/>
  <c r="Q547" i="7"/>
  <c r="W547" i="7"/>
  <c r="P559" i="7"/>
  <c r="W559" i="7"/>
  <c r="Q559" i="7"/>
  <c r="P571" i="7"/>
  <c r="Q571" i="7"/>
  <c r="W571" i="7"/>
  <c r="V583" i="7"/>
  <c r="P583" i="7"/>
  <c r="Q583" i="7"/>
  <c r="W583" i="7"/>
  <c r="P595" i="7"/>
  <c r="Q595" i="7"/>
  <c r="W595" i="7"/>
  <c r="P306" i="7"/>
  <c r="Q306" i="7"/>
  <c r="V33" i="7"/>
  <c r="W33" i="7"/>
  <c r="W379" i="7"/>
  <c r="Q378" i="7"/>
  <c r="V379" i="7"/>
  <c r="P378" i="7"/>
  <c r="P153" i="7"/>
  <c r="Q153" i="7"/>
  <c r="W28" i="7"/>
  <c r="P249" i="7"/>
  <c r="Q249" i="7"/>
  <c r="W258" i="7"/>
  <c r="W54" i="7"/>
  <c r="V54" i="7"/>
  <c r="W126" i="7"/>
  <c r="W454" i="7"/>
  <c r="V454" i="7"/>
  <c r="P454" i="7"/>
  <c r="Q454" i="7"/>
  <c r="P538" i="7"/>
  <c r="Q538" i="7"/>
  <c r="W538" i="7"/>
  <c r="Q586" i="7"/>
  <c r="P586" i="7"/>
  <c r="W586" i="7"/>
  <c r="P415" i="7"/>
  <c r="Q415" i="7"/>
  <c r="W416" i="7"/>
  <c r="P333" i="7"/>
  <c r="Q333" i="7"/>
  <c r="V334" i="7"/>
  <c r="W334" i="7"/>
  <c r="P393" i="7"/>
  <c r="Q393" i="7"/>
  <c r="W394" i="7"/>
  <c r="P192" i="7"/>
  <c r="Q192" i="7"/>
  <c r="W201" i="7"/>
  <c r="Q240" i="7"/>
  <c r="W249" i="7"/>
  <c r="P240" i="7"/>
  <c r="W505" i="7"/>
  <c r="Q505" i="7"/>
  <c r="V505" i="7"/>
  <c r="P505" i="7"/>
  <c r="P304" i="7"/>
  <c r="Q304" i="7"/>
  <c r="W35" i="7"/>
  <c r="W317" i="7"/>
  <c r="Q316" i="7"/>
  <c r="P316" i="7"/>
  <c r="W329" i="7"/>
  <c r="P328" i="7"/>
  <c r="Q328" i="7"/>
  <c r="P340" i="7"/>
  <c r="Q340" i="7"/>
  <c r="W341" i="7"/>
  <c r="W353" i="7"/>
  <c r="Q352" i="7"/>
  <c r="P352" i="7"/>
  <c r="Q364" i="7"/>
  <c r="P364" i="7"/>
  <c r="W365" i="7"/>
  <c r="W377" i="7"/>
  <c r="P376" i="7"/>
  <c r="Q376" i="7"/>
  <c r="P388" i="7"/>
  <c r="Q388" i="7"/>
  <c r="W389" i="7"/>
  <c r="Q400" i="7"/>
  <c r="W401" i="7"/>
  <c r="P400" i="7"/>
  <c r="V413" i="7"/>
  <c r="Q412" i="7"/>
  <c r="P412" i="7"/>
  <c r="W413" i="7"/>
  <c r="P424" i="7"/>
  <c r="Q424" i="7"/>
  <c r="W425" i="7"/>
  <c r="W437" i="7"/>
  <c r="P436" i="7"/>
  <c r="Q436" i="7"/>
  <c r="P448" i="7"/>
  <c r="W449" i="7"/>
  <c r="Q448" i="7"/>
  <c r="P163" i="7"/>
  <c r="Q163" i="7"/>
  <c r="W18" i="7"/>
  <c r="P175" i="7"/>
  <c r="Q175" i="7"/>
  <c r="V9" i="7"/>
  <c r="W9" i="7"/>
  <c r="Q187" i="7"/>
  <c r="W196" i="7"/>
  <c r="P187" i="7"/>
  <c r="Q199" i="7"/>
  <c r="W208" i="7"/>
  <c r="P199" i="7"/>
  <c r="P211" i="7"/>
  <c r="W220" i="7"/>
  <c r="Q211" i="7"/>
  <c r="W232" i="7"/>
  <c r="Q223" i="7"/>
  <c r="P223" i="7"/>
  <c r="P235" i="7"/>
  <c r="Q235" i="7"/>
  <c r="W244" i="7"/>
  <c r="Q247" i="7"/>
  <c r="P247" i="7"/>
  <c r="W256" i="7"/>
  <c r="Q259" i="7"/>
  <c r="V268" i="7"/>
  <c r="W268" i="7"/>
  <c r="P259" i="7"/>
  <c r="W280" i="7"/>
  <c r="P271" i="7"/>
  <c r="Q271" i="7"/>
  <c r="V292" i="7"/>
  <c r="W292" i="7"/>
  <c r="P283" i="7"/>
  <c r="Q283" i="7"/>
  <c r="W304" i="7"/>
  <c r="Q295" i="7"/>
  <c r="P295" i="7"/>
  <c r="W40" i="7"/>
  <c r="W52" i="7"/>
  <c r="V52" i="7"/>
  <c r="W64" i="7"/>
  <c r="V64" i="7"/>
  <c r="W76" i="7"/>
  <c r="W88" i="7"/>
  <c r="W100" i="7"/>
  <c r="W112" i="7"/>
  <c r="W124" i="7"/>
  <c r="V124" i="7"/>
  <c r="V136" i="7"/>
  <c r="W136" i="7"/>
  <c r="W148" i="7"/>
  <c r="W160" i="7"/>
  <c r="W172" i="7"/>
  <c r="W184" i="7"/>
  <c r="R452" i="7"/>
  <c r="Q452" i="7"/>
  <c r="P452" i="7"/>
  <c r="W38" i="7"/>
  <c r="Q464" i="7"/>
  <c r="W464" i="7"/>
  <c r="P464" i="7"/>
  <c r="P476" i="7"/>
  <c r="Q476" i="7"/>
  <c r="W476" i="7"/>
  <c r="V476" i="7"/>
  <c r="P488" i="7"/>
  <c r="Q488" i="7"/>
  <c r="W488" i="7"/>
  <c r="P500" i="7"/>
  <c r="Q500" i="7"/>
  <c r="W500" i="7"/>
  <c r="P512" i="7"/>
  <c r="Q512" i="7"/>
  <c r="W512" i="7"/>
  <c r="P524" i="7"/>
  <c r="Q524" i="7"/>
  <c r="W524" i="7"/>
  <c r="P536" i="7"/>
  <c r="Q536" i="7"/>
  <c r="W536" i="7"/>
  <c r="P548" i="7"/>
  <c r="V548" i="7"/>
  <c r="Q548" i="7"/>
  <c r="W548" i="7"/>
  <c r="P560" i="7"/>
  <c r="Q560" i="7"/>
  <c r="W560" i="7"/>
  <c r="P572" i="7"/>
  <c r="Q572" i="7"/>
  <c r="W572" i="7"/>
  <c r="P584" i="7"/>
  <c r="Q584" i="7"/>
  <c r="W584" i="7"/>
  <c r="P596" i="7"/>
  <c r="W596" i="7"/>
  <c r="Q596" i="7"/>
  <c r="W440" i="7"/>
  <c r="P439" i="7"/>
  <c r="Q439" i="7"/>
  <c r="W370" i="7"/>
  <c r="P369" i="7"/>
  <c r="Q369" i="7"/>
  <c r="V370" i="7"/>
  <c r="P156" i="7"/>
  <c r="Q156" i="7"/>
  <c r="W25" i="7"/>
  <c r="Q305" i="7"/>
  <c r="P305" i="7"/>
  <c r="W34" i="7"/>
  <c r="W318" i="7"/>
  <c r="Q317" i="7"/>
  <c r="P317" i="7"/>
  <c r="V318" i="7"/>
  <c r="P329" i="7"/>
  <c r="Q329" i="7"/>
  <c r="W330" i="7"/>
  <c r="W342" i="7"/>
  <c r="P341" i="7"/>
  <c r="Q341" i="7"/>
  <c r="V342" i="7"/>
  <c r="Q353" i="7"/>
  <c r="P353" i="7"/>
  <c r="W354" i="7"/>
  <c r="W366" i="7"/>
  <c r="P365" i="7"/>
  <c r="V366" i="7"/>
  <c r="Q365" i="7"/>
  <c r="P377" i="7"/>
  <c r="Q377" i="7"/>
  <c r="W378" i="7"/>
  <c r="V390" i="7"/>
  <c r="P389" i="7"/>
  <c r="W390" i="7"/>
  <c r="Q389" i="7"/>
  <c r="W402" i="7"/>
  <c r="P401" i="7"/>
  <c r="Q401" i="7"/>
  <c r="P413" i="7"/>
  <c r="Q413" i="7"/>
  <c r="W414" i="7"/>
  <c r="Q425" i="7"/>
  <c r="P425" i="7"/>
  <c r="W426" i="7"/>
  <c r="Q437" i="7"/>
  <c r="V438" i="7"/>
  <c r="W438" i="7"/>
  <c r="P437" i="7"/>
  <c r="W450" i="7"/>
  <c r="P449" i="7"/>
  <c r="Q449" i="7"/>
  <c r="P152" i="7"/>
  <c r="R152" i="7"/>
  <c r="Q152" i="7"/>
  <c r="W29" i="7"/>
  <c r="P164" i="7"/>
  <c r="Q164" i="7"/>
  <c r="W17" i="7"/>
  <c r="P176" i="7"/>
  <c r="Q176" i="7"/>
  <c r="W8" i="7"/>
  <c r="W197" i="7"/>
  <c r="Q188" i="7"/>
  <c r="P188" i="7"/>
  <c r="Q200" i="7"/>
  <c r="V209" i="7"/>
  <c r="W209" i="7"/>
  <c r="P200" i="7"/>
  <c r="Q212" i="7"/>
  <c r="P212" i="7"/>
  <c r="W221" i="7"/>
  <c r="P224" i="7"/>
  <c r="Q224" i="7"/>
  <c r="W233" i="7"/>
  <c r="W245" i="7"/>
  <c r="P236" i="7"/>
  <c r="Q236" i="7"/>
  <c r="P248" i="7"/>
  <c r="Q248" i="7"/>
  <c r="W257" i="7"/>
  <c r="P260" i="7"/>
  <c r="W269" i="7"/>
  <c r="Q260" i="7"/>
  <c r="P272" i="7"/>
  <c r="Q272" i="7"/>
  <c r="V281" i="7"/>
  <c r="W281" i="7"/>
  <c r="W293" i="7"/>
  <c r="P284" i="7"/>
  <c r="Q284" i="7"/>
  <c r="W305" i="7"/>
  <c r="P296" i="7"/>
  <c r="Q296" i="7"/>
  <c r="V41" i="7"/>
  <c r="W41" i="7"/>
  <c r="W53" i="7"/>
  <c r="W65" i="7"/>
  <c r="W77" i="7"/>
  <c r="W89" i="7"/>
  <c r="V101" i="7"/>
  <c r="W101" i="7"/>
  <c r="V113" i="7"/>
  <c r="W113" i="7"/>
  <c r="W125" i="7"/>
  <c r="W137" i="7"/>
  <c r="W149" i="7"/>
  <c r="W161" i="7"/>
  <c r="V173" i="7"/>
  <c r="W173" i="7"/>
  <c r="V185" i="7"/>
  <c r="W185" i="7"/>
  <c r="W453" i="7"/>
  <c r="P453" i="7"/>
  <c r="Q453" i="7"/>
  <c r="W465" i="7"/>
  <c r="P465" i="7"/>
  <c r="Q465" i="7"/>
  <c r="P477" i="7"/>
  <c r="V477" i="7"/>
  <c r="W477" i="7"/>
  <c r="Q477" i="7"/>
  <c r="P489" i="7"/>
  <c r="W489" i="7"/>
  <c r="Q489" i="7"/>
  <c r="V489" i="7"/>
  <c r="W501" i="7"/>
  <c r="Q501" i="7"/>
  <c r="P501" i="7"/>
  <c r="P513" i="7"/>
  <c r="Q513" i="7"/>
  <c r="W513" i="7"/>
  <c r="P525" i="7"/>
  <c r="W525" i="7"/>
  <c r="Q525" i="7"/>
  <c r="P537" i="7"/>
  <c r="W537" i="7"/>
  <c r="Q537" i="7"/>
  <c r="Q549" i="7"/>
  <c r="W549" i="7"/>
  <c r="P549" i="7"/>
  <c r="P561" i="7"/>
  <c r="V561" i="7"/>
  <c r="W561" i="7"/>
  <c r="Q561" i="7"/>
  <c r="Q573" i="7"/>
  <c r="P573" i="7"/>
  <c r="W573" i="7"/>
  <c r="W585" i="7"/>
  <c r="P585" i="7"/>
  <c r="Q585" i="7"/>
  <c r="V585" i="7"/>
  <c r="Q597" i="7"/>
  <c r="P597" i="7"/>
  <c r="W597" i="7"/>
  <c r="W2" i="7"/>
  <c r="I151" i="7"/>
  <c r="I2" i="7"/>
  <c r="I3" i="7"/>
  <c r="E292" i="7"/>
  <c r="L292" i="7" s="1"/>
  <c r="M292" i="7" s="1"/>
  <c r="E280" i="7"/>
  <c r="L280" i="7" s="1"/>
  <c r="M280" i="7" s="1"/>
  <c r="E268" i="7"/>
  <c r="L268" i="7" s="1"/>
  <c r="M268" i="7" s="1"/>
  <c r="E256" i="7"/>
  <c r="L256" i="7" s="1"/>
  <c r="M256" i="7" s="1"/>
  <c r="E244" i="7"/>
  <c r="L244" i="7" s="1"/>
  <c r="M244" i="7" s="1"/>
  <c r="F232" i="7"/>
  <c r="E232" i="7"/>
  <c r="L232" i="7" s="1"/>
  <c r="M232" i="7" s="1"/>
  <c r="E208" i="7"/>
  <c r="L208" i="7" s="1"/>
  <c r="M208" i="7" s="1"/>
  <c r="E196" i="7"/>
  <c r="L196" i="7" s="1"/>
  <c r="M196" i="7" s="1"/>
  <c r="E184" i="7"/>
  <c r="L184" i="7" s="1"/>
  <c r="M184" i="7" s="1"/>
  <c r="E172" i="7"/>
  <c r="L172" i="7" s="1"/>
  <c r="M172" i="7" s="1"/>
  <c r="E160" i="7"/>
  <c r="L160" i="7" s="1"/>
  <c r="M160" i="7" s="1"/>
  <c r="F597" i="7"/>
  <c r="E597" i="7"/>
  <c r="L597" i="7" s="1"/>
  <c r="M597" i="7" s="1"/>
  <c r="F585" i="7"/>
  <c r="E585" i="7"/>
  <c r="L585" i="7" s="1"/>
  <c r="M585" i="7" s="1"/>
  <c r="F573" i="7"/>
  <c r="E573" i="7"/>
  <c r="L573" i="7" s="1"/>
  <c r="M573" i="7" s="1"/>
  <c r="F561" i="7"/>
  <c r="E561" i="7"/>
  <c r="L561" i="7" s="1"/>
  <c r="M561" i="7" s="1"/>
  <c r="F549" i="7"/>
  <c r="E549" i="7"/>
  <c r="L549" i="7" s="1"/>
  <c r="M549" i="7" s="1"/>
  <c r="F537" i="7"/>
  <c r="E537" i="7"/>
  <c r="L537" i="7" s="1"/>
  <c r="M537" i="7" s="1"/>
  <c r="F525" i="7"/>
  <c r="E525" i="7"/>
  <c r="L525" i="7" s="1"/>
  <c r="M525" i="7" s="1"/>
  <c r="F513" i="7"/>
  <c r="E513" i="7"/>
  <c r="L513" i="7" s="1"/>
  <c r="M513" i="7" s="1"/>
  <c r="F501" i="7"/>
  <c r="E501" i="7"/>
  <c r="L501" i="7" s="1"/>
  <c r="M501" i="7" s="1"/>
  <c r="F489" i="7"/>
  <c r="E489" i="7"/>
  <c r="L489" i="7" s="1"/>
  <c r="M489" i="7" s="1"/>
  <c r="F477" i="7"/>
  <c r="E477" i="7"/>
  <c r="L477" i="7" s="1"/>
  <c r="M477" i="7" s="1"/>
  <c r="F465" i="7"/>
  <c r="E465" i="7"/>
  <c r="L465" i="7" s="1"/>
  <c r="M465" i="7" s="1"/>
  <c r="F453" i="7"/>
  <c r="E453" i="7"/>
  <c r="L453" i="7" s="1"/>
  <c r="M453" i="7" s="1"/>
  <c r="E441" i="7"/>
  <c r="L441" i="7" s="1"/>
  <c r="M441" i="7" s="1"/>
  <c r="E429" i="7"/>
  <c r="L429" i="7" s="1"/>
  <c r="M429" i="7" s="1"/>
  <c r="E417" i="7"/>
  <c r="L417" i="7" s="1"/>
  <c r="M417" i="7" s="1"/>
  <c r="E405" i="7"/>
  <c r="L405" i="7" s="1"/>
  <c r="M405" i="7" s="1"/>
  <c r="E393" i="7"/>
  <c r="L393" i="7" s="1"/>
  <c r="M393" i="7" s="1"/>
  <c r="E381" i="7"/>
  <c r="L381" i="7" s="1"/>
  <c r="M381" i="7" s="1"/>
  <c r="E369" i="7"/>
  <c r="L369" i="7" s="1"/>
  <c r="M369" i="7" s="1"/>
  <c r="E357" i="7"/>
  <c r="L357" i="7" s="1"/>
  <c r="M357" i="7" s="1"/>
  <c r="E220" i="7"/>
  <c r="L220" i="7" s="1"/>
  <c r="M220" i="7" s="1"/>
  <c r="E340" i="7"/>
  <c r="L340" i="7" s="1"/>
  <c r="M340" i="7" s="1"/>
  <c r="E328" i="7"/>
  <c r="L328" i="7" s="1"/>
  <c r="M328" i="7" s="1"/>
  <c r="E316" i="7"/>
  <c r="L316" i="7" s="1"/>
  <c r="M316" i="7" s="1"/>
  <c r="E304" i="7"/>
  <c r="L304" i="7" s="1"/>
  <c r="M304" i="7" s="1"/>
  <c r="E291" i="7"/>
  <c r="L291" i="7" s="1"/>
  <c r="M291" i="7" s="1"/>
  <c r="E279" i="7"/>
  <c r="L279" i="7" s="1"/>
  <c r="M279" i="7" s="1"/>
  <c r="E267" i="7"/>
  <c r="L267" i="7" s="1"/>
  <c r="M267" i="7" s="1"/>
  <c r="E255" i="7"/>
  <c r="L255" i="7" s="1"/>
  <c r="M255" i="7" s="1"/>
  <c r="E243" i="7"/>
  <c r="L243" i="7" s="1"/>
  <c r="M243" i="7" s="1"/>
  <c r="E231" i="7"/>
  <c r="L231" i="7" s="1"/>
  <c r="M231" i="7" s="1"/>
  <c r="E219" i="7"/>
  <c r="L219" i="7" s="1"/>
  <c r="M219" i="7" s="1"/>
  <c r="E207" i="7"/>
  <c r="L207" i="7" s="1"/>
  <c r="M207" i="7" s="1"/>
  <c r="E195" i="7"/>
  <c r="L195" i="7" s="1"/>
  <c r="M195" i="7" s="1"/>
  <c r="E183" i="7"/>
  <c r="L183" i="7" s="1"/>
  <c r="M183" i="7" s="1"/>
  <c r="E171" i="7"/>
  <c r="L171" i="7" s="1"/>
  <c r="M171" i="7" s="1"/>
  <c r="E159" i="7"/>
  <c r="L159" i="7" s="1"/>
  <c r="M159" i="7" s="1"/>
  <c r="F596" i="7"/>
  <c r="E596" i="7"/>
  <c r="L596" i="7" s="1"/>
  <c r="M596" i="7" s="1"/>
  <c r="F584" i="7"/>
  <c r="E584" i="7"/>
  <c r="L584" i="7" s="1"/>
  <c r="M584" i="7" s="1"/>
  <c r="F572" i="7"/>
  <c r="E572" i="7"/>
  <c r="L572" i="7" s="1"/>
  <c r="M572" i="7" s="1"/>
  <c r="F560" i="7"/>
  <c r="E560" i="7"/>
  <c r="L560" i="7" s="1"/>
  <c r="M560" i="7" s="1"/>
  <c r="E548" i="7"/>
  <c r="L548" i="7" s="1"/>
  <c r="M548" i="7" s="1"/>
  <c r="F536" i="7"/>
  <c r="E536" i="7"/>
  <c r="L536" i="7" s="1"/>
  <c r="M536" i="7" s="1"/>
  <c r="F524" i="7"/>
  <c r="E524" i="7"/>
  <c r="L524" i="7" s="1"/>
  <c r="M524" i="7" s="1"/>
  <c r="F512" i="7"/>
  <c r="E512" i="7"/>
  <c r="L512" i="7" s="1"/>
  <c r="M512" i="7" s="1"/>
  <c r="F500" i="7"/>
  <c r="E500" i="7"/>
  <c r="L500" i="7" s="1"/>
  <c r="M500" i="7" s="1"/>
  <c r="F488" i="7"/>
  <c r="E488" i="7"/>
  <c r="L488" i="7" s="1"/>
  <c r="M488" i="7" s="1"/>
  <c r="F476" i="7"/>
  <c r="E476" i="7"/>
  <c r="L476" i="7" s="1"/>
  <c r="M476" i="7" s="1"/>
  <c r="F464" i="7"/>
  <c r="E464" i="7"/>
  <c r="L464" i="7" s="1"/>
  <c r="M464" i="7" s="1"/>
  <c r="E440" i="7"/>
  <c r="L440" i="7" s="1"/>
  <c r="M440" i="7" s="1"/>
  <c r="E428" i="7"/>
  <c r="L428" i="7" s="1"/>
  <c r="M428" i="7" s="1"/>
  <c r="E416" i="7"/>
  <c r="L416" i="7" s="1"/>
  <c r="M416" i="7" s="1"/>
  <c r="E404" i="7"/>
  <c r="L404" i="7" s="1"/>
  <c r="M404" i="7" s="1"/>
  <c r="E392" i="7"/>
  <c r="L392" i="7" s="1"/>
  <c r="M392" i="7" s="1"/>
  <c r="E380" i="7"/>
  <c r="L380" i="7" s="1"/>
  <c r="M380" i="7" s="1"/>
  <c r="E368" i="7"/>
  <c r="L368" i="7" s="1"/>
  <c r="M368" i="7" s="1"/>
  <c r="E356" i="7"/>
  <c r="L356" i="7" s="1"/>
  <c r="M356" i="7" s="1"/>
  <c r="E351" i="7"/>
  <c r="L351" i="7" s="1"/>
  <c r="M351" i="7" s="1"/>
  <c r="E339" i="7"/>
  <c r="L339" i="7" s="1"/>
  <c r="M339" i="7" s="1"/>
  <c r="E327" i="7"/>
  <c r="L327" i="7" s="1"/>
  <c r="M327" i="7" s="1"/>
  <c r="E315" i="7"/>
  <c r="L315" i="7" s="1"/>
  <c r="M315" i="7" s="1"/>
  <c r="E303" i="7"/>
  <c r="L303" i="7" s="1"/>
  <c r="M303" i="7" s="1"/>
  <c r="E290" i="7"/>
  <c r="L290" i="7" s="1"/>
  <c r="M290" i="7" s="1"/>
  <c r="E278" i="7"/>
  <c r="L278" i="7" s="1"/>
  <c r="M278" i="7" s="1"/>
  <c r="E266" i="7"/>
  <c r="L266" i="7" s="1"/>
  <c r="M266" i="7" s="1"/>
  <c r="E254" i="7"/>
  <c r="L254" i="7" s="1"/>
  <c r="M254" i="7" s="1"/>
  <c r="E242" i="7"/>
  <c r="L242" i="7" s="1"/>
  <c r="M242" i="7" s="1"/>
  <c r="E230" i="7"/>
  <c r="L230" i="7" s="1"/>
  <c r="M230" i="7" s="1"/>
  <c r="E218" i="7"/>
  <c r="L218" i="7" s="1"/>
  <c r="M218" i="7" s="1"/>
  <c r="E206" i="7"/>
  <c r="L206" i="7" s="1"/>
  <c r="M206" i="7" s="1"/>
  <c r="E194" i="7"/>
  <c r="L194" i="7" s="1"/>
  <c r="M194" i="7" s="1"/>
  <c r="E182" i="7"/>
  <c r="L182" i="7" s="1"/>
  <c r="M182" i="7" s="1"/>
  <c r="E170" i="7"/>
  <c r="L170" i="7" s="1"/>
  <c r="M170" i="7" s="1"/>
  <c r="E158" i="7"/>
  <c r="L158" i="7" s="1"/>
  <c r="M158" i="7" s="1"/>
  <c r="F595" i="7"/>
  <c r="E595" i="7"/>
  <c r="L595" i="7" s="1"/>
  <c r="M595" i="7" s="1"/>
  <c r="F583" i="7"/>
  <c r="E583" i="7"/>
  <c r="L583" i="7" s="1"/>
  <c r="M583" i="7" s="1"/>
  <c r="F571" i="7"/>
  <c r="E571" i="7"/>
  <c r="L571" i="7" s="1"/>
  <c r="M571" i="7" s="1"/>
  <c r="F559" i="7"/>
  <c r="E559" i="7"/>
  <c r="L559" i="7" s="1"/>
  <c r="M559" i="7" s="1"/>
  <c r="F547" i="7"/>
  <c r="E547" i="7"/>
  <c r="L547" i="7" s="1"/>
  <c r="M547" i="7" s="1"/>
  <c r="F535" i="7"/>
  <c r="E535" i="7"/>
  <c r="L535" i="7" s="1"/>
  <c r="M535" i="7" s="1"/>
  <c r="F523" i="7"/>
  <c r="E523" i="7"/>
  <c r="L523" i="7" s="1"/>
  <c r="M523" i="7" s="1"/>
  <c r="F511" i="7"/>
  <c r="E511" i="7"/>
  <c r="L511" i="7" s="1"/>
  <c r="M511" i="7" s="1"/>
  <c r="F499" i="7"/>
  <c r="E499" i="7"/>
  <c r="L499" i="7" s="1"/>
  <c r="M499" i="7" s="1"/>
  <c r="F487" i="7"/>
  <c r="E487" i="7"/>
  <c r="L487" i="7" s="1"/>
  <c r="M487" i="7" s="1"/>
  <c r="F475" i="7"/>
  <c r="E475" i="7"/>
  <c r="L475" i="7" s="1"/>
  <c r="M475" i="7" s="1"/>
  <c r="F463" i="7"/>
  <c r="E463" i="7"/>
  <c r="L463" i="7" s="1"/>
  <c r="M463" i="7" s="1"/>
  <c r="F451" i="7"/>
  <c r="E451" i="7"/>
  <c r="L451" i="7" s="1"/>
  <c r="M451" i="7" s="1"/>
  <c r="E439" i="7"/>
  <c r="L439" i="7" s="1"/>
  <c r="M439" i="7" s="1"/>
  <c r="E427" i="7"/>
  <c r="L427" i="7" s="1"/>
  <c r="M427" i="7" s="1"/>
  <c r="E415" i="7"/>
  <c r="L415" i="7" s="1"/>
  <c r="M415" i="7" s="1"/>
  <c r="E403" i="7"/>
  <c r="L403" i="7" s="1"/>
  <c r="M403" i="7" s="1"/>
  <c r="E391" i="7"/>
  <c r="L391" i="7" s="1"/>
  <c r="M391" i="7" s="1"/>
  <c r="E379" i="7"/>
  <c r="L379" i="7" s="1"/>
  <c r="M379" i="7" s="1"/>
  <c r="E367" i="7"/>
  <c r="L367" i="7" s="1"/>
  <c r="M367" i="7" s="1"/>
  <c r="E355" i="7"/>
  <c r="L355" i="7" s="1"/>
  <c r="M355" i="7" s="1"/>
  <c r="E350" i="7"/>
  <c r="L350" i="7" s="1"/>
  <c r="M350" i="7" s="1"/>
  <c r="E338" i="7"/>
  <c r="L338" i="7" s="1"/>
  <c r="M338" i="7" s="1"/>
  <c r="E326" i="7"/>
  <c r="L326" i="7" s="1"/>
  <c r="M326" i="7" s="1"/>
  <c r="E314" i="7"/>
  <c r="L314" i="7" s="1"/>
  <c r="M314" i="7" s="1"/>
  <c r="E301" i="7"/>
  <c r="L301" i="7" s="1"/>
  <c r="M301" i="7" s="1"/>
  <c r="E289" i="7"/>
  <c r="L289" i="7" s="1"/>
  <c r="M289" i="7" s="1"/>
  <c r="E277" i="7"/>
  <c r="L277" i="7" s="1"/>
  <c r="M277" i="7" s="1"/>
  <c r="E265" i="7"/>
  <c r="L265" i="7" s="1"/>
  <c r="M265" i="7" s="1"/>
  <c r="E253" i="7"/>
  <c r="L253" i="7" s="1"/>
  <c r="M253" i="7" s="1"/>
  <c r="E241" i="7"/>
  <c r="L241" i="7" s="1"/>
  <c r="M241" i="7" s="1"/>
  <c r="E229" i="7"/>
  <c r="L229" i="7" s="1"/>
  <c r="M229" i="7" s="1"/>
  <c r="E217" i="7"/>
  <c r="L217" i="7" s="1"/>
  <c r="M217" i="7" s="1"/>
  <c r="E205" i="7"/>
  <c r="L205" i="7" s="1"/>
  <c r="M205" i="7" s="1"/>
  <c r="E193" i="7"/>
  <c r="L193" i="7" s="1"/>
  <c r="M193" i="7" s="1"/>
  <c r="E181" i="7"/>
  <c r="L181" i="7" s="1"/>
  <c r="M181" i="7" s="1"/>
  <c r="E169" i="7"/>
  <c r="L169" i="7" s="1"/>
  <c r="M169" i="7" s="1"/>
  <c r="E157" i="7"/>
  <c r="L157" i="7" s="1"/>
  <c r="M157" i="7" s="1"/>
  <c r="F594" i="7"/>
  <c r="E594" i="7"/>
  <c r="L594" i="7" s="1"/>
  <c r="M594" i="7" s="1"/>
  <c r="F582" i="7"/>
  <c r="E582" i="7"/>
  <c r="L582" i="7" s="1"/>
  <c r="M582" i="7" s="1"/>
  <c r="F570" i="7"/>
  <c r="E570" i="7"/>
  <c r="L570" i="7" s="1"/>
  <c r="M570" i="7" s="1"/>
  <c r="F558" i="7"/>
  <c r="E558" i="7"/>
  <c r="L558" i="7" s="1"/>
  <c r="M558" i="7" s="1"/>
  <c r="F546" i="7"/>
  <c r="E546" i="7"/>
  <c r="L546" i="7" s="1"/>
  <c r="M546" i="7" s="1"/>
  <c r="F534" i="7"/>
  <c r="E534" i="7"/>
  <c r="L534" i="7" s="1"/>
  <c r="M534" i="7" s="1"/>
  <c r="F522" i="7"/>
  <c r="E522" i="7"/>
  <c r="L522" i="7" s="1"/>
  <c r="M522" i="7" s="1"/>
  <c r="F510" i="7"/>
  <c r="E510" i="7"/>
  <c r="L510" i="7" s="1"/>
  <c r="M510" i="7" s="1"/>
  <c r="F498" i="7"/>
  <c r="E498" i="7"/>
  <c r="L498" i="7" s="1"/>
  <c r="M498" i="7" s="1"/>
  <c r="F486" i="7"/>
  <c r="E486" i="7"/>
  <c r="L486" i="7" s="1"/>
  <c r="M486" i="7" s="1"/>
  <c r="F474" i="7"/>
  <c r="E474" i="7"/>
  <c r="L474" i="7" s="1"/>
  <c r="M474" i="7" s="1"/>
  <c r="F462" i="7"/>
  <c r="E462" i="7"/>
  <c r="L462" i="7" s="1"/>
  <c r="M462" i="7" s="1"/>
  <c r="E450" i="7"/>
  <c r="L450" i="7" s="1"/>
  <c r="M450" i="7" s="1"/>
  <c r="E438" i="7"/>
  <c r="L438" i="7" s="1"/>
  <c r="M438" i="7" s="1"/>
  <c r="E426" i="7"/>
  <c r="L426" i="7" s="1"/>
  <c r="M426" i="7" s="1"/>
  <c r="F414" i="7"/>
  <c r="E414" i="7"/>
  <c r="L414" i="7" s="1"/>
  <c r="M414" i="7" s="1"/>
  <c r="E402" i="7"/>
  <c r="L402" i="7" s="1"/>
  <c r="M402" i="7" s="1"/>
  <c r="E390" i="7"/>
  <c r="L390" i="7" s="1"/>
  <c r="M390" i="7" s="1"/>
  <c r="E378" i="7"/>
  <c r="L378" i="7" s="1"/>
  <c r="M378" i="7" s="1"/>
  <c r="F366" i="7"/>
  <c r="E366" i="7"/>
  <c r="L366" i="7" s="1"/>
  <c r="M366" i="7" s="1"/>
  <c r="E354" i="7"/>
  <c r="L354" i="7" s="1"/>
  <c r="M354" i="7" s="1"/>
  <c r="E349" i="7"/>
  <c r="L349" i="7" s="1"/>
  <c r="M349" i="7" s="1"/>
  <c r="E337" i="7"/>
  <c r="L337" i="7" s="1"/>
  <c r="M337" i="7" s="1"/>
  <c r="E325" i="7"/>
  <c r="L325" i="7" s="1"/>
  <c r="M325" i="7" s="1"/>
  <c r="E313" i="7"/>
  <c r="L313" i="7" s="1"/>
  <c r="M313" i="7" s="1"/>
  <c r="E300" i="7"/>
  <c r="L300" i="7" s="1"/>
  <c r="M300" i="7" s="1"/>
  <c r="E288" i="7"/>
  <c r="L288" i="7" s="1"/>
  <c r="M288" i="7" s="1"/>
  <c r="E276" i="7"/>
  <c r="L276" i="7" s="1"/>
  <c r="M276" i="7" s="1"/>
  <c r="E264" i="7"/>
  <c r="L264" i="7" s="1"/>
  <c r="M264" i="7" s="1"/>
  <c r="E252" i="7"/>
  <c r="L252" i="7" s="1"/>
  <c r="M252" i="7" s="1"/>
  <c r="E240" i="7"/>
  <c r="L240" i="7" s="1"/>
  <c r="M240" i="7" s="1"/>
  <c r="E228" i="7"/>
  <c r="L228" i="7" s="1"/>
  <c r="M228" i="7" s="1"/>
  <c r="E216" i="7"/>
  <c r="L216" i="7" s="1"/>
  <c r="M216" i="7" s="1"/>
  <c r="E204" i="7"/>
  <c r="L204" i="7" s="1"/>
  <c r="M204" i="7" s="1"/>
  <c r="E192" i="7"/>
  <c r="L192" i="7" s="1"/>
  <c r="M192" i="7" s="1"/>
  <c r="E180" i="7"/>
  <c r="L180" i="7" s="1"/>
  <c r="M180" i="7" s="1"/>
  <c r="E168" i="7"/>
  <c r="L168" i="7" s="1"/>
  <c r="M168" i="7" s="1"/>
  <c r="E156" i="7"/>
  <c r="L156" i="7" s="1"/>
  <c r="M156" i="7" s="1"/>
  <c r="F593" i="7"/>
  <c r="E593" i="7"/>
  <c r="L593" i="7" s="1"/>
  <c r="M593" i="7" s="1"/>
  <c r="F581" i="7"/>
  <c r="E581" i="7"/>
  <c r="L581" i="7" s="1"/>
  <c r="M581" i="7" s="1"/>
  <c r="F569" i="7"/>
  <c r="E569" i="7"/>
  <c r="L569" i="7" s="1"/>
  <c r="M569" i="7" s="1"/>
  <c r="F557" i="7"/>
  <c r="E557" i="7"/>
  <c r="L557" i="7" s="1"/>
  <c r="M557" i="7" s="1"/>
  <c r="F545" i="7"/>
  <c r="E545" i="7"/>
  <c r="L545" i="7" s="1"/>
  <c r="M545" i="7" s="1"/>
  <c r="F533" i="7"/>
  <c r="E533" i="7"/>
  <c r="L533" i="7" s="1"/>
  <c r="M533" i="7" s="1"/>
  <c r="F521" i="7"/>
  <c r="E521" i="7"/>
  <c r="L521" i="7" s="1"/>
  <c r="M521" i="7" s="1"/>
  <c r="F509" i="7"/>
  <c r="E509" i="7"/>
  <c r="L509" i="7" s="1"/>
  <c r="M509" i="7" s="1"/>
  <c r="F497" i="7"/>
  <c r="E497" i="7"/>
  <c r="L497" i="7" s="1"/>
  <c r="M497" i="7" s="1"/>
  <c r="F485" i="7"/>
  <c r="E485" i="7"/>
  <c r="L485" i="7" s="1"/>
  <c r="M485" i="7" s="1"/>
  <c r="F473" i="7"/>
  <c r="E473" i="7"/>
  <c r="L473" i="7" s="1"/>
  <c r="M473" i="7" s="1"/>
  <c r="F461" i="7"/>
  <c r="E461" i="7"/>
  <c r="L461" i="7" s="1"/>
  <c r="M461" i="7" s="1"/>
  <c r="E449" i="7"/>
  <c r="L449" i="7" s="1"/>
  <c r="M449" i="7" s="1"/>
  <c r="E437" i="7"/>
  <c r="L437" i="7" s="1"/>
  <c r="M437" i="7" s="1"/>
  <c r="E425" i="7"/>
  <c r="L425" i="7" s="1"/>
  <c r="M425" i="7" s="1"/>
  <c r="F413" i="7"/>
  <c r="E413" i="7"/>
  <c r="L413" i="7" s="1"/>
  <c r="M413" i="7" s="1"/>
  <c r="E401" i="7"/>
  <c r="L401" i="7" s="1"/>
  <c r="M401" i="7" s="1"/>
  <c r="F389" i="7"/>
  <c r="E389" i="7"/>
  <c r="L389" i="7" s="1"/>
  <c r="M389" i="7" s="1"/>
  <c r="E377" i="7"/>
  <c r="L377" i="7" s="1"/>
  <c r="M377" i="7" s="1"/>
  <c r="E365" i="7"/>
  <c r="L365" i="7" s="1"/>
  <c r="M365" i="7" s="1"/>
  <c r="E353" i="7"/>
  <c r="L353" i="7" s="1"/>
  <c r="M353" i="7" s="1"/>
  <c r="E317" i="7"/>
  <c r="L317" i="7" s="1"/>
  <c r="M317" i="7" s="1"/>
  <c r="E348" i="7"/>
  <c r="L348" i="7" s="1"/>
  <c r="M348" i="7" s="1"/>
  <c r="E336" i="7"/>
  <c r="L336" i="7" s="1"/>
  <c r="M336" i="7" s="1"/>
  <c r="E324" i="7"/>
  <c r="L324" i="7" s="1"/>
  <c r="M324" i="7" s="1"/>
  <c r="E312" i="7"/>
  <c r="L312" i="7" s="1"/>
  <c r="M312" i="7" s="1"/>
  <c r="E299" i="7"/>
  <c r="L299" i="7" s="1"/>
  <c r="M299" i="7" s="1"/>
  <c r="E287" i="7"/>
  <c r="L287" i="7" s="1"/>
  <c r="M287" i="7" s="1"/>
  <c r="E275" i="7"/>
  <c r="L275" i="7" s="1"/>
  <c r="M275" i="7" s="1"/>
  <c r="E263" i="7"/>
  <c r="L263" i="7" s="1"/>
  <c r="M263" i="7" s="1"/>
  <c r="E251" i="7"/>
  <c r="L251" i="7" s="1"/>
  <c r="M251" i="7" s="1"/>
  <c r="E239" i="7"/>
  <c r="L239" i="7" s="1"/>
  <c r="M239" i="7" s="1"/>
  <c r="E227" i="7"/>
  <c r="L227" i="7" s="1"/>
  <c r="M227" i="7" s="1"/>
  <c r="E215" i="7"/>
  <c r="L215" i="7" s="1"/>
  <c r="M215" i="7" s="1"/>
  <c r="E203" i="7"/>
  <c r="L203" i="7" s="1"/>
  <c r="M203" i="7" s="1"/>
  <c r="E191" i="7"/>
  <c r="L191" i="7" s="1"/>
  <c r="M191" i="7" s="1"/>
  <c r="E179" i="7"/>
  <c r="L179" i="7" s="1"/>
  <c r="M179" i="7" s="1"/>
  <c r="E167" i="7"/>
  <c r="L167" i="7" s="1"/>
  <c r="M167" i="7" s="1"/>
  <c r="E155" i="7"/>
  <c r="L155" i="7" s="1"/>
  <c r="M155" i="7" s="1"/>
  <c r="F592" i="7"/>
  <c r="E592" i="7"/>
  <c r="L592" i="7" s="1"/>
  <c r="M592" i="7" s="1"/>
  <c r="F580" i="7"/>
  <c r="E580" i="7"/>
  <c r="L580" i="7" s="1"/>
  <c r="M580" i="7" s="1"/>
  <c r="F568" i="7"/>
  <c r="E568" i="7"/>
  <c r="L568" i="7" s="1"/>
  <c r="M568" i="7" s="1"/>
  <c r="F556" i="7"/>
  <c r="E556" i="7"/>
  <c r="L556" i="7" s="1"/>
  <c r="M556" i="7" s="1"/>
  <c r="F544" i="7"/>
  <c r="E544" i="7"/>
  <c r="L544" i="7" s="1"/>
  <c r="M544" i="7" s="1"/>
  <c r="F532" i="7"/>
  <c r="E532" i="7"/>
  <c r="L532" i="7" s="1"/>
  <c r="M532" i="7" s="1"/>
  <c r="F520" i="7"/>
  <c r="E520" i="7"/>
  <c r="L520" i="7" s="1"/>
  <c r="M520" i="7" s="1"/>
  <c r="F508" i="7"/>
  <c r="E508" i="7"/>
  <c r="L508" i="7" s="1"/>
  <c r="M508" i="7" s="1"/>
  <c r="F496" i="7"/>
  <c r="E496" i="7"/>
  <c r="L496" i="7" s="1"/>
  <c r="M496" i="7" s="1"/>
  <c r="F484" i="7"/>
  <c r="E484" i="7"/>
  <c r="L484" i="7" s="1"/>
  <c r="M484" i="7" s="1"/>
  <c r="F472" i="7"/>
  <c r="E472" i="7"/>
  <c r="L472" i="7" s="1"/>
  <c r="M472" i="7" s="1"/>
  <c r="F460" i="7"/>
  <c r="E460" i="7"/>
  <c r="L460" i="7" s="1"/>
  <c r="M460" i="7" s="1"/>
  <c r="E448" i="7"/>
  <c r="L448" i="7" s="1"/>
  <c r="M448" i="7" s="1"/>
  <c r="E436" i="7"/>
  <c r="L436" i="7" s="1"/>
  <c r="M436" i="7" s="1"/>
  <c r="E424" i="7"/>
  <c r="L424" i="7" s="1"/>
  <c r="M424" i="7" s="1"/>
  <c r="E412" i="7"/>
  <c r="L412" i="7" s="1"/>
  <c r="M412" i="7" s="1"/>
  <c r="E400" i="7"/>
  <c r="L400" i="7" s="1"/>
  <c r="M400" i="7" s="1"/>
  <c r="E388" i="7"/>
  <c r="L388" i="7" s="1"/>
  <c r="M388" i="7" s="1"/>
  <c r="E376" i="7"/>
  <c r="L376" i="7" s="1"/>
  <c r="M376" i="7" s="1"/>
  <c r="E364" i="7"/>
  <c r="L364" i="7" s="1"/>
  <c r="M364" i="7" s="1"/>
  <c r="E352" i="7"/>
  <c r="L352" i="7" s="1"/>
  <c r="M352" i="7" s="1"/>
  <c r="E347" i="7"/>
  <c r="L347" i="7" s="1"/>
  <c r="M347" i="7" s="1"/>
  <c r="E335" i="7"/>
  <c r="L335" i="7" s="1"/>
  <c r="M335" i="7" s="1"/>
  <c r="E323" i="7"/>
  <c r="L323" i="7" s="1"/>
  <c r="M323" i="7" s="1"/>
  <c r="E311" i="7"/>
  <c r="L311" i="7" s="1"/>
  <c r="M311" i="7" s="1"/>
  <c r="E298" i="7"/>
  <c r="L298" i="7" s="1"/>
  <c r="M298" i="7" s="1"/>
  <c r="E286" i="7"/>
  <c r="L286" i="7" s="1"/>
  <c r="M286" i="7" s="1"/>
  <c r="E274" i="7"/>
  <c r="L274" i="7" s="1"/>
  <c r="M274" i="7" s="1"/>
  <c r="E262" i="7"/>
  <c r="L262" i="7" s="1"/>
  <c r="M262" i="7" s="1"/>
  <c r="E250" i="7"/>
  <c r="L250" i="7" s="1"/>
  <c r="M250" i="7" s="1"/>
  <c r="E238" i="7"/>
  <c r="L238" i="7" s="1"/>
  <c r="M238" i="7" s="1"/>
  <c r="E226" i="7"/>
  <c r="L226" i="7" s="1"/>
  <c r="M226" i="7" s="1"/>
  <c r="E214" i="7"/>
  <c r="L214" i="7" s="1"/>
  <c r="M214" i="7" s="1"/>
  <c r="E202" i="7"/>
  <c r="L202" i="7" s="1"/>
  <c r="M202" i="7" s="1"/>
  <c r="E190" i="7"/>
  <c r="L190" i="7" s="1"/>
  <c r="M190" i="7" s="1"/>
  <c r="E178" i="7"/>
  <c r="L178" i="7" s="1"/>
  <c r="M178" i="7" s="1"/>
  <c r="E166" i="7"/>
  <c r="L166" i="7" s="1"/>
  <c r="M166" i="7" s="1"/>
  <c r="E154" i="7"/>
  <c r="L154" i="7" s="1"/>
  <c r="M154" i="7" s="1"/>
  <c r="F591" i="7"/>
  <c r="E591" i="7"/>
  <c r="L591" i="7" s="1"/>
  <c r="M591" i="7" s="1"/>
  <c r="F579" i="7"/>
  <c r="E579" i="7"/>
  <c r="L579" i="7" s="1"/>
  <c r="M579" i="7" s="1"/>
  <c r="F567" i="7"/>
  <c r="E567" i="7"/>
  <c r="L567" i="7" s="1"/>
  <c r="M567" i="7" s="1"/>
  <c r="F555" i="7"/>
  <c r="E555" i="7"/>
  <c r="L555" i="7" s="1"/>
  <c r="M555" i="7" s="1"/>
  <c r="F543" i="7"/>
  <c r="E543" i="7"/>
  <c r="L543" i="7" s="1"/>
  <c r="M543" i="7" s="1"/>
  <c r="F531" i="7"/>
  <c r="E531" i="7"/>
  <c r="L531" i="7" s="1"/>
  <c r="M531" i="7" s="1"/>
  <c r="F519" i="7"/>
  <c r="E519" i="7"/>
  <c r="L519" i="7" s="1"/>
  <c r="M519" i="7" s="1"/>
  <c r="F507" i="7"/>
  <c r="E507" i="7"/>
  <c r="L507" i="7" s="1"/>
  <c r="M507" i="7" s="1"/>
  <c r="F495" i="7"/>
  <c r="E495" i="7"/>
  <c r="L495" i="7" s="1"/>
  <c r="M495" i="7" s="1"/>
  <c r="F483" i="7"/>
  <c r="E483" i="7"/>
  <c r="L483" i="7" s="1"/>
  <c r="M483" i="7" s="1"/>
  <c r="F471" i="7"/>
  <c r="E471" i="7"/>
  <c r="L471" i="7" s="1"/>
  <c r="M471" i="7" s="1"/>
  <c r="F459" i="7"/>
  <c r="E459" i="7"/>
  <c r="L459" i="7" s="1"/>
  <c r="M459" i="7" s="1"/>
  <c r="E447" i="7"/>
  <c r="L447" i="7" s="1"/>
  <c r="M447" i="7" s="1"/>
  <c r="E435" i="7"/>
  <c r="L435" i="7" s="1"/>
  <c r="M435" i="7" s="1"/>
  <c r="E423" i="7"/>
  <c r="L423" i="7" s="1"/>
  <c r="M423" i="7" s="1"/>
  <c r="E411" i="7"/>
  <c r="L411" i="7" s="1"/>
  <c r="M411" i="7" s="1"/>
  <c r="E399" i="7"/>
  <c r="L399" i="7" s="1"/>
  <c r="M399" i="7" s="1"/>
  <c r="E387" i="7"/>
  <c r="L387" i="7" s="1"/>
  <c r="M387" i="7" s="1"/>
  <c r="E375" i="7"/>
  <c r="L375" i="7" s="1"/>
  <c r="M375" i="7" s="1"/>
  <c r="E363" i="7"/>
  <c r="L363" i="7" s="1"/>
  <c r="M363" i="7" s="1"/>
  <c r="E329" i="7"/>
  <c r="L329" i="7" s="1"/>
  <c r="M329" i="7" s="1"/>
  <c r="E346" i="7"/>
  <c r="L346" i="7" s="1"/>
  <c r="M346" i="7" s="1"/>
  <c r="F334" i="7"/>
  <c r="E334" i="7"/>
  <c r="L334" i="7" s="1"/>
  <c r="M334" i="7" s="1"/>
  <c r="E322" i="7"/>
  <c r="L322" i="7" s="1"/>
  <c r="M322" i="7" s="1"/>
  <c r="F310" i="7"/>
  <c r="E310" i="7"/>
  <c r="L310" i="7" s="1"/>
  <c r="M310" i="7" s="1"/>
  <c r="F297" i="7"/>
  <c r="E297" i="7"/>
  <c r="L297" i="7" s="1"/>
  <c r="M297" i="7" s="1"/>
  <c r="F285" i="7"/>
  <c r="E285" i="7"/>
  <c r="L285" i="7" s="1"/>
  <c r="M285" i="7" s="1"/>
  <c r="F273" i="7"/>
  <c r="E273" i="7"/>
  <c r="L273" i="7" s="1"/>
  <c r="M273" i="7" s="1"/>
  <c r="F261" i="7"/>
  <c r="E261" i="7"/>
  <c r="L261" i="7" s="1"/>
  <c r="M261" i="7" s="1"/>
  <c r="F249" i="7"/>
  <c r="E249" i="7"/>
  <c r="L249" i="7" s="1"/>
  <c r="M249" i="7" s="1"/>
  <c r="F237" i="7"/>
  <c r="E237" i="7"/>
  <c r="L237" i="7" s="1"/>
  <c r="M237" i="7" s="1"/>
  <c r="F225" i="7"/>
  <c r="E225" i="7"/>
  <c r="L225" i="7" s="1"/>
  <c r="M225" i="7" s="1"/>
  <c r="F213" i="7"/>
  <c r="E213" i="7"/>
  <c r="L213" i="7" s="1"/>
  <c r="M213" i="7" s="1"/>
  <c r="F201" i="7"/>
  <c r="E201" i="7"/>
  <c r="L201" i="7" s="1"/>
  <c r="M201" i="7" s="1"/>
  <c r="E189" i="7"/>
  <c r="L189" i="7" s="1"/>
  <c r="M189" i="7" s="1"/>
  <c r="E177" i="7"/>
  <c r="L177" i="7" s="1"/>
  <c r="M177" i="7" s="1"/>
  <c r="E165" i="7"/>
  <c r="L165" i="7" s="1"/>
  <c r="M165" i="7" s="1"/>
  <c r="F153" i="7"/>
  <c r="G153" i="7" s="1"/>
  <c r="E153" i="7"/>
  <c r="L153" i="7" s="1"/>
  <c r="M153" i="7" s="1"/>
  <c r="F590" i="7"/>
  <c r="E590" i="7"/>
  <c r="L590" i="7" s="1"/>
  <c r="M590" i="7" s="1"/>
  <c r="F578" i="7"/>
  <c r="E578" i="7"/>
  <c r="L578" i="7" s="1"/>
  <c r="M578" i="7" s="1"/>
  <c r="F566" i="7"/>
  <c r="E566" i="7"/>
  <c r="L566" i="7" s="1"/>
  <c r="M566" i="7" s="1"/>
  <c r="F554" i="7"/>
  <c r="E554" i="7"/>
  <c r="L554" i="7" s="1"/>
  <c r="M554" i="7" s="1"/>
  <c r="F542" i="7"/>
  <c r="E542" i="7"/>
  <c r="L542" i="7" s="1"/>
  <c r="M542" i="7" s="1"/>
  <c r="F530" i="7"/>
  <c r="E530" i="7"/>
  <c r="L530" i="7" s="1"/>
  <c r="M530" i="7" s="1"/>
  <c r="F518" i="7"/>
  <c r="E518" i="7"/>
  <c r="L518" i="7" s="1"/>
  <c r="M518" i="7" s="1"/>
  <c r="F506" i="7"/>
  <c r="E506" i="7"/>
  <c r="L506" i="7" s="1"/>
  <c r="M506" i="7" s="1"/>
  <c r="F494" i="7"/>
  <c r="E494" i="7"/>
  <c r="L494" i="7" s="1"/>
  <c r="M494" i="7" s="1"/>
  <c r="F482" i="7"/>
  <c r="E482" i="7"/>
  <c r="L482" i="7" s="1"/>
  <c r="M482" i="7" s="1"/>
  <c r="F470" i="7"/>
  <c r="E470" i="7"/>
  <c r="L470" i="7" s="1"/>
  <c r="M470" i="7" s="1"/>
  <c r="F458" i="7"/>
  <c r="E458" i="7"/>
  <c r="L458" i="7" s="1"/>
  <c r="M458" i="7" s="1"/>
  <c r="E446" i="7"/>
  <c r="L446" i="7" s="1"/>
  <c r="M446" i="7" s="1"/>
  <c r="E434" i="7"/>
  <c r="L434" i="7" s="1"/>
  <c r="M434" i="7" s="1"/>
  <c r="E422" i="7"/>
  <c r="L422" i="7" s="1"/>
  <c r="M422" i="7" s="1"/>
  <c r="E410" i="7"/>
  <c r="L410" i="7" s="1"/>
  <c r="M410" i="7" s="1"/>
  <c r="E398" i="7"/>
  <c r="L398" i="7" s="1"/>
  <c r="M398" i="7" s="1"/>
  <c r="E386" i="7"/>
  <c r="L386" i="7" s="1"/>
  <c r="M386" i="7" s="1"/>
  <c r="E374" i="7"/>
  <c r="L374" i="7" s="1"/>
  <c r="M374" i="7" s="1"/>
  <c r="E362" i="7"/>
  <c r="L362" i="7" s="1"/>
  <c r="M362" i="7" s="1"/>
  <c r="E345" i="7"/>
  <c r="L345" i="7" s="1"/>
  <c r="M345" i="7" s="1"/>
  <c r="E333" i="7"/>
  <c r="L333" i="7" s="1"/>
  <c r="M333" i="7" s="1"/>
  <c r="E321" i="7"/>
  <c r="L321" i="7" s="1"/>
  <c r="M321" i="7" s="1"/>
  <c r="E309" i="7"/>
  <c r="L309" i="7" s="1"/>
  <c r="M309" i="7" s="1"/>
  <c r="E296" i="7"/>
  <c r="L296" i="7" s="1"/>
  <c r="M296" i="7" s="1"/>
  <c r="E284" i="7"/>
  <c r="L284" i="7" s="1"/>
  <c r="M284" i="7" s="1"/>
  <c r="E272" i="7"/>
  <c r="L272" i="7" s="1"/>
  <c r="M272" i="7" s="1"/>
  <c r="E260" i="7"/>
  <c r="L260" i="7" s="1"/>
  <c r="M260" i="7" s="1"/>
  <c r="E248" i="7"/>
  <c r="L248" i="7" s="1"/>
  <c r="M248" i="7" s="1"/>
  <c r="E236" i="7"/>
  <c r="L236" i="7" s="1"/>
  <c r="M236" i="7" s="1"/>
  <c r="E224" i="7"/>
  <c r="L224" i="7" s="1"/>
  <c r="M224" i="7" s="1"/>
  <c r="E212" i="7"/>
  <c r="L212" i="7" s="1"/>
  <c r="M212" i="7" s="1"/>
  <c r="F200" i="7"/>
  <c r="E200" i="7"/>
  <c r="L200" i="7" s="1"/>
  <c r="M200" i="7" s="1"/>
  <c r="E188" i="7"/>
  <c r="L188" i="7" s="1"/>
  <c r="M188" i="7" s="1"/>
  <c r="E176" i="7"/>
  <c r="L176" i="7" s="1"/>
  <c r="M176" i="7" s="1"/>
  <c r="E164" i="7"/>
  <c r="L164" i="7" s="1"/>
  <c r="M164" i="7" s="1"/>
  <c r="F601" i="7"/>
  <c r="E601" i="7"/>
  <c r="L601" i="7" s="1"/>
  <c r="M601" i="7" s="1"/>
  <c r="F589" i="7"/>
  <c r="E589" i="7"/>
  <c r="L589" i="7" s="1"/>
  <c r="M589" i="7" s="1"/>
  <c r="F577" i="7"/>
  <c r="E577" i="7"/>
  <c r="L577" i="7" s="1"/>
  <c r="M577" i="7" s="1"/>
  <c r="F565" i="7"/>
  <c r="E565" i="7"/>
  <c r="L565" i="7" s="1"/>
  <c r="M565" i="7" s="1"/>
  <c r="F553" i="7"/>
  <c r="E553" i="7"/>
  <c r="L553" i="7" s="1"/>
  <c r="M553" i="7" s="1"/>
  <c r="F541" i="7"/>
  <c r="E541" i="7"/>
  <c r="L541" i="7" s="1"/>
  <c r="M541" i="7" s="1"/>
  <c r="F529" i="7"/>
  <c r="E529" i="7"/>
  <c r="L529" i="7" s="1"/>
  <c r="M529" i="7" s="1"/>
  <c r="F517" i="7"/>
  <c r="E517" i="7"/>
  <c r="L517" i="7" s="1"/>
  <c r="M517" i="7" s="1"/>
  <c r="F505" i="7"/>
  <c r="E505" i="7"/>
  <c r="L505" i="7" s="1"/>
  <c r="M505" i="7" s="1"/>
  <c r="F493" i="7"/>
  <c r="E493" i="7"/>
  <c r="L493" i="7" s="1"/>
  <c r="M493" i="7" s="1"/>
  <c r="F481" i="7"/>
  <c r="E481" i="7"/>
  <c r="L481" i="7" s="1"/>
  <c r="M481" i="7" s="1"/>
  <c r="F469" i="7"/>
  <c r="E469" i="7"/>
  <c r="L469" i="7" s="1"/>
  <c r="M469" i="7" s="1"/>
  <c r="F457" i="7"/>
  <c r="E457" i="7"/>
  <c r="L457" i="7" s="1"/>
  <c r="M457" i="7" s="1"/>
  <c r="F445" i="7"/>
  <c r="E445" i="7"/>
  <c r="L445" i="7" s="1"/>
  <c r="M445" i="7" s="1"/>
  <c r="E433" i="7"/>
  <c r="L433" i="7" s="1"/>
  <c r="M433" i="7" s="1"/>
  <c r="F421" i="7"/>
  <c r="E421" i="7"/>
  <c r="L421" i="7" s="1"/>
  <c r="M421" i="7" s="1"/>
  <c r="E409" i="7"/>
  <c r="L409" i="7" s="1"/>
  <c r="M409" i="7" s="1"/>
  <c r="E397" i="7"/>
  <c r="L397" i="7" s="1"/>
  <c r="M397" i="7" s="1"/>
  <c r="E385" i="7"/>
  <c r="L385" i="7" s="1"/>
  <c r="M385" i="7" s="1"/>
  <c r="E373" i="7"/>
  <c r="L373" i="7" s="1"/>
  <c r="M373" i="7" s="1"/>
  <c r="E361" i="7"/>
  <c r="L361" i="7" s="1"/>
  <c r="M361" i="7" s="1"/>
  <c r="E341" i="7"/>
  <c r="L341" i="7" s="1"/>
  <c r="M341" i="7" s="1"/>
  <c r="E344" i="7"/>
  <c r="L344" i="7" s="1"/>
  <c r="M344" i="7" s="1"/>
  <c r="E332" i="7"/>
  <c r="L332" i="7" s="1"/>
  <c r="M332" i="7" s="1"/>
  <c r="E320" i="7"/>
  <c r="L320" i="7" s="1"/>
  <c r="M320" i="7" s="1"/>
  <c r="E308" i="7"/>
  <c r="L308" i="7" s="1"/>
  <c r="M308" i="7" s="1"/>
  <c r="E295" i="7"/>
  <c r="L295" i="7" s="1"/>
  <c r="M295" i="7" s="1"/>
  <c r="E283" i="7"/>
  <c r="L283" i="7" s="1"/>
  <c r="M283" i="7" s="1"/>
  <c r="E271" i="7"/>
  <c r="L271" i="7" s="1"/>
  <c r="M271" i="7" s="1"/>
  <c r="E259" i="7"/>
  <c r="L259" i="7" s="1"/>
  <c r="M259" i="7" s="1"/>
  <c r="E247" i="7"/>
  <c r="L247" i="7" s="1"/>
  <c r="M247" i="7" s="1"/>
  <c r="E235" i="7"/>
  <c r="L235" i="7" s="1"/>
  <c r="M235" i="7" s="1"/>
  <c r="E223" i="7"/>
  <c r="L223" i="7" s="1"/>
  <c r="M223" i="7" s="1"/>
  <c r="E211" i="7"/>
  <c r="L211" i="7" s="1"/>
  <c r="M211" i="7" s="1"/>
  <c r="E199" i="7"/>
  <c r="L199" i="7" s="1"/>
  <c r="M199" i="7" s="1"/>
  <c r="E187" i="7"/>
  <c r="L187" i="7" s="1"/>
  <c r="M187" i="7" s="1"/>
  <c r="E175" i="7"/>
  <c r="L175" i="7" s="1"/>
  <c r="M175" i="7" s="1"/>
  <c r="E163" i="7"/>
  <c r="L163" i="7" s="1"/>
  <c r="M163" i="7" s="1"/>
  <c r="F600" i="7"/>
  <c r="E600" i="7"/>
  <c r="L600" i="7" s="1"/>
  <c r="M600" i="7" s="1"/>
  <c r="F588" i="7"/>
  <c r="E588" i="7"/>
  <c r="L588" i="7" s="1"/>
  <c r="M588" i="7" s="1"/>
  <c r="F576" i="7"/>
  <c r="E576" i="7"/>
  <c r="L576" i="7" s="1"/>
  <c r="M576" i="7" s="1"/>
  <c r="F564" i="7"/>
  <c r="E564" i="7"/>
  <c r="L564" i="7" s="1"/>
  <c r="M564" i="7" s="1"/>
  <c r="F552" i="7"/>
  <c r="E552" i="7"/>
  <c r="L552" i="7" s="1"/>
  <c r="M552" i="7" s="1"/>
  <c r="F540" i="7"/>
  <c r="E540" i="7"/>
  <c r="L540" i="7" s="1"/>
  <c r="M540" i="7" s="1"/>
  <c r="F528" i="7"/>
  <c r="E528" i="7"/>
  <c r="L528" i="7" s="1"/>
  <c r="M528" i="7" s="1"/>
  <c r="F516" i="7"/>
  <c r="E516" i="7"/>
  <c r="L516" i="7" s="1"/>
  <c r="M516" i="7" s="1"/>
  <c r="F504" i="7"/>
  <c r="E504" i="7"/>
  <c r="L504" i="7" s="1"/>
  <c r="M504" i="7" s="1"/>
  <c r="F492" i="7"/>
  <c r="E492" i="7"/>
  <c r="L492" i="7" s="1"/>
  <c r="M492" i="7" s="1"/>
  <c r="F480" i="7"/>
  <c r="E480" i="7"/>
  <c r="L480" i="7" s="1"/>
  <c r="M480" i="7" s="1"/>
  <c r="F468" i="7"/>
  <c r="E468" i="7"/>
  <c r="L468" i="7" s="1"/>
  <c r="M468" i="7" s="1"/>
  <c r="F456" i="7"/>
  <c r="E456" i="7"/>
  <c r="L456" i="7" s="1"/>
  <c r="M456" i="7" s="1"/>
  <c r="E444" i="7"/>
  <c r="L444" i="7" s="1"/>
  <c r="M444" i="7" s="1"/>
  <c r="E432" i="7"/>
  <c r="L432" i="7" s="1"/>
  <c r="M432" i="7" s="1"/>
  <c r="E420" i="7"/>
  <c r="L420" i="7" s="1"/>
  <c r="M420" i="7" s="1"/>
  <c r="E408" i="7"/>
  <c r="L408" i="7" s="1"/>
  <c r="M408" i="7" s="1"/>
  <c r="E396" i="7"/>
  <c r="L396" i="7" s="1"/>
  <c r="M396" i="7" s="1"/>
  <c r="E384" i="7"/>
  <c r="L384" i="7" s="1"/>
  <c r="M384" i="7" s="1"/>
  <c r="E372" i="7"/>
  <c r="L372" i="7" s="1"/>
  <c r="M372" i="7" s="1"/>
  <c r="E360" i="7"/>
  <c r="L360" i="7" s="1"/>
  <c r="M360" i="7" s="1"/>
  <c r="E343" i="7"/>
  <c r="L343" i="7" s="1"/>
  <c r="M343" i="7" s="1"/>
  <c r="E331" i="7"/>
  <c r="L331" i="7" s="1"/>
  <c r="M331" i="7" s="1"/>
  <c r="E319" i="7"/>
  <c r="L319" i="7" s="1"/>
  <c r="M319" i="7" s="1"/>
  <c r="E307" i="7"/>
  <c r="L307" i="7" s="1"/>
  <c r="M307" i="7" s="1"/>
  <c r="F294" i="7"/>
  <c r="E294" i="7"/>
  <c r="L294" i="7" s="1"/>
  <c r="M294" i="7" s="1"/>
  <c r="F282" i="7"/>
  <c r="E282" i="7"/>
  <c r="L282" i="7" s="1"/>
  <c r="M282" i="7" s="1"/>
  <c r="F270" i="7"/>
  <c r="E270" i="7"/>
  <c r="L270" i="7" s="1"/>
  <c r="M270" i="7" s="1"/>
  <c r="E258" i="7"/>
  <c r="L258" i="7" s="1"/>
  <c r="M258" i="7" s="1"/>
  <c r="E246" i="7"/>
  <c r="L246" i="7" s="1"/>
  <c r="M246" i="7" s="1"/>
  <c r="E234" i="7"/>
  <c r="L234" i="7" s="1"/>
  <c r="M234" i="7" s="1"/>
  <c r="E222" i="7"/>
  <c r="L222" i="7" s="1"/>
  <c r="M222" i="7" s="1"/>
  <c r="E210" i="7"/>
  <c r="L210" i="7" s="1"/>
  <c r="M210" i="7" s="1"/>
  <c r="E198" i="7"/>
  <c r="L198" i="7" s="1"/>
  <c r="M198" i="7" s="1"/>
  <c r="F186" i="7"/>
  <c r="E186" i="7"/>
  <c r="L186" i="7" s="1"/>
  <c r="M186" i="7" s="1"/>
  <c r="F174" i="7"/>
  <c r="G174" i="7" s="1"/>
  <c r="E174" i="7"/>
  <c r="L174" i="7" s="1"/>
  <c r="M174" i="7" s="1"/>
  <c r="F162" i="7"/>
  <c r="E162" i="7"/>
  <c r="L162" i="7" s="1"/>
  <c r="M162" i="7" s="1"/>
  <c r="F599" i="7"/>
  <c r="E599" i="7"/>
  <c r="L599" i="7" s="1"/>
  <c r="M599" i="7" s="1"/>
  <c r="F587" i="7"/>
  <c r="E587" i="7"/>
  <c r="L587" i="7" s="1"/>
  <c r="M587" i="7" s="1"/>
  <c r="F575" i="7"/>
  <c r="E575" i="7"/>
  <c r="L575" i="7" s="1"/>
  <c r="M575" i="7" s="1"/>
  <c r="F563" i="7"/>
  <c r="E563" i="7"/>
  <c r="L563" i="7" s="1"/>
  <c r="M563" i="7" s="1"/>
  <c r="F551" i="7"/>
  <c r="E551" i="7"/>
  <c r="L551" i="7" s="1"/>
  <c r="M551" i="7" s="1"/>
  <c r="F539" i="7"/>
  <c r="E539" i="7"/>
  <c r="L539" i="7" s="1"/>
  <c r="M539" i="7" s="1"/>
  <c r="F527" i="7"/>
  <c r="E527" i="7"/>
  <c r="L527" i="7" s="1"/>
  <c r="M527" i="7" s="1"/>
  <c r="F515" i="7"/>
  <c r="E515" i="7"/>
  <c r="L515" i="7" s="1"/>
  <c r="M515" i="7" s="1"/>
  <c r="F503" i="7"/>
  <c r="E503" i="7"/>
  <c r="L503" i="7" s="1"/>
  <c r="M503" i="7" s="1"/>
  <c r="F491" i="7"/>
  <c r="E491" i="7"/>
  <c r="L491" i="7" s="1"/>
  <c r="M491" i="7" s="1"/>
  <c r="F479" i="7"/>
  <c r="E479" i="7"/>
  <c r="L479" i="7" s="1"/>
  <c r="M479" i="7" s="1"/>
  <c r="F467" i="7"/>
  <c r="E467" i="7"/>
  <c r="L467" i="7" s="1"/>
  <c r="M467" i="7" s="1"/>
  <c r="F455" i="7"/>
  <c r="E455" i="7"/>
  <c r="L455" i="7" s="1"/>
  <c r="M455" i="7" s="1"/>
  <c r="E443" i="7"/>
  <c r="L443" i="7" s="1"/>
  <c r="M443" i="7" s="1"/>
  <c r="E431" i="7"/>
  <c r="L431" i="7" s="1"/>
  <c r="M431" i="7" s="1"/>
  <c r="E419" i="7"/>
  <c r="L419" i="7" s="1"/>
  <c r="M419" i="7" s="1"/>
  <c r="E407" i="7"/>
  <c r="L407" i="7" s="1"/>
  <c r="M407" i="7" s="1"/>
  <c r="E395" i="7"/>
  <c r="L395" i="7" s="1"/>
  <c r="M395" i="7" s="1"/>
  <c r="E383" i="7"/>
  <c r="L383" i="7" s="1"/>
  <c r="M383" i="7" s="1"/>
  <c r="E371" i="7"/>
  <c r="L371" i="7" s="1"/>
  <c r="M371" i="7" s="1"/>
  <c r="E359" i="7"/>
  <c r="L359" i="7" s="1"/>
  <c r="M359" i="7" s="1"/>
  <c r="E305" i="7"/>
  <c r="L305" i="7" s="1"/>
  <c r="M305" i="7" s="1"/>
  <c r="F342" i="7"/>
  <c r="E342" i="7"/>
  <c r="L342" i="7" s="1"/>
  <c r="M342" i="7" s="1"/>
  <c r="E330" i="7"/>
  <c r="L330" i="7" s="1"/>
  <c r="M330" i="7" s="1"/>
  <c r="F318" i="7"/>
  <c r="E318" i="7"/>
  <c r="L318" i="7" s="1"/>
  <c r="M318" i="7" s="1"/>
  <c r="E306" i="7"/>
  <c r="L306" i="7" s="1"/>
  <c r="M306" i="7" s="1"/>
  <c r="F293" i="7"/>
  <c r="E293" i="7"/>
  <c r="L293" i="7" s="1"/>
  <c r="M293" i="7" s="1"/>
  <c r="F281" i="7"/>
  <c r="E281" i="7"/>
  <c r="L281" i="7" s="1"/>
  <c r="M281" i="7" s="1"/>
  <c r="F269" i="7"/>
  <c r="E269" i="7"/>
  <c r="L269" i="7" s="1"/>
  <c r="M269" i="7" s="1"/>
  <c r="F257" i="7"/>
  <c r="E257" i="7"/>
  <c r="L257" i="7" s="1"/>
  <c r="M257" i="7" s="1"/>
  <c r="F245" i="7"/>
  <c r="E245" i="7"/>
  <c r="L245" i="7" s="1"/>
  <c r="M245" i="7" s="1"/>
  <c r="F233" i="7"/>
  <c r="E233" i="7"/>
  <c r="L233" i="7" s="1"/>
  <c r="M233" i="7" s="1"/>
  <c r="F221" i="7"/>
  <c r="E221" i="7"/>
  <c r="L221" i="7" s="1"/>
  <c r="M221" i="7" s="1"/>
  <c r="F209" i="7"/>
  <c r="E209" i="7"/>
  <c r="L209" i="7" s="1"/>
  <c r="M209" i="7" s="1"/>
  <c r="F197" i="7"/>
  <c r="E197" i="7"/>
  <c r="L197" i="7" s="1"/>
  <c r="M197" i="7" s="1"/>
  <c r="E185" i="7"/>
  <c r="L185" i="7" s="1"/>
  <c r="M185" i="7" s="1"/>
  <c r="E173" i="7"/>
  <c r="L173" i="7" s="1"/>
  <c r="M173" i="7" s="1"/>
  <c r="E161" i="7"/>
  <c r="L161" i="7" s="1"/>
  <c r="M161" i="7" s="1"/>
  <c r="F598" i="7"/>
  <c r="E598" i="7"/>
  <c r="L598" i="7" s="1"/>
  <c r="M598" i="7" s="1"/>
  <c r="F586" i="7"/>
  <c r="E586" i="7"/>
  <c r="L586" i="7" s="1"/>
  <c r="M586" i="7" s="1"/>
  <c r="F574" i="7"/>
  <c r="E574" i="7"/>
  <c r="L574" i="7" s="1"/>
  <c r="M574" i="7" s="1"/>
  <c r="F562" i="7"/>
  <c r="E562" i="7"/>
  <c r="L562" i="7" s="1"/>
  <c r="M562" i="7" s="1"/>
  <c r="F550" i="7"/>
  <c r="E550" i="7"/>
  <c r="L550" i="7" s="1"/>
  <c r="M550" i="7" s="1"/>
  <c r="F538" i="7"/>
  <c r="E538" i="7"/>
  <c r="L538" i="7" s="1"/>
  <c r="M538" i="7" s="1"/>
  <c r="F526" i="7"/>
  <c r="E526" i="7"/>
  <c r="L526" i="7" s="1"/>
  <c r="M526" i="7" s="1"/>
  <c r="F514" i="7"/>
  <c r="E514" i="7"/>
  <c r="L514" i="7" s="1"/>
  <c r="M514" i="7" s="1"/>
  <c r="F502" i="7"/>
  <c r="E502" i="7"/>
  <c r="L502" i="7" s="1"/>
  <c r="M502" i="7" s="1"/>
  <c r="F490" i="7"/>
  <c r="E490" i="7"/>
  <c r="L490" i="7" s="1"/>
  <c r="M490" i="7" s="1"/>
  <c r="F478" i="7"/>
  <c r="E478" i="7"/>
  <c r="L478" i="7" s="1"/>
  <c r="M478" i="7" s="1"/>
  <c r="F466" i="7"/>
  <c r="E466" i="7"/>
  <c r="L466" i="7" s="1"/>
  <c r="M466" i="7" s="1"/>
  <c r="F454" i="7"/>
  <c r="E454" i="7"/>
  <c r="L454" i="7" s="1"/>
  <c r="M454" i="7" s="1"/>
  <c r="E442" i="7"/>
  <c r="L442" i="7" s="1"/>
  <c r="M442" i="7" s="1"/>
  <c r="E430" i="7"/>
  <c r="L430" i="7" s="1"/>
  <c r="M430" i="7" s="1"/>
  <c r="E418" i="7"/>
  <c r="L418" i="7" s="1"/>
  <c r="M418" i="7" s="1"/>
  <c r="E406" i="7"/>
  <c r="L406" i="7" s="1"/>
  <c r="M406" i="7" s="1"/>
  <c r="E394" i="7"/>
  <c r="L394" i="7" s="1"/>
  <c r="M394" i="7" s="1"/>
  <c r="E382" i="7"/>
  <c r="L382" i="7" s="1"/>
  <c r="M382" i="7" s="1"/>
  <c r="E370" i="7"/>
  <c r="L370" i="7" s="1"/>
  <c r="M370" i="7" s="1"/>
  <c r="E358" i="7"/>
  <c r="L358" i="7" s="1"/>
  <c r="M358" i="7" s="1"/>
  <c r="F452" i="7"/>
  <c r="G452" i="7" s="1"/>
  <c r="E452" i="7"/>
  <c r="L452" i="7" s="1"/>
  <c r="M452" i="7" s="1"/>
  <c r="F302" i="7"/>
  <c r="G302" i="7" s="1"/>
  <c r="E302" i="7"/>
  <c r="L302" i="7" s="1"/>
  <c r="M302" i="7" s="1"/>
  <c r="L152" i="7"/>
  <c r="M152" i="7" s="1"/>
  <c r="C548" i="7"/>
  <c r="O548" i="7" s="1"/>
  <c r="F548" i="7"/>
  <c r="C345" i="7"/>
  <c r="O345" i="7" s="1"/>
  <c r="F345" i="7"/>
  <c r="C309" i="7"/>
  <c r="O309" i="7" s="1"/>
  <c r="F309" i="7"/>
  <c r="G309" i="7" s="1"/>
  <c r="C433" i="7"/>
  <c r="O433" i="7" s="1"/>
  <c r="F433" i="7"/>
  <c r="C409" i="7"/>
  <c r="O409" i="7" s="1"/>
  <c r="F409" i="7"/>
  <c r="C397" i="7"/>
  <c r="O397" i="7" s="1"/>
  <c r="F397" i="7"/>
  <c r="C385" i="7"/>
  <c r="O385" i="7" s="1"/>
  <c r="F385" i="7"/>
  <c r="C373" i="7"/>
  <c r="O373" i="7" s="1"/>
  <c r="F373" i="7"/>
  <c r="C361" i="7"/>
  <c r="O361" i="7" s="1"/>
  <c r="F361" i="7"/>
  <c r="C344" i="7"/>
  <c r="O344" i="7" s="1"/>
  <c r="F344" i="7"/>
  <c r="C332" i="7"/>
  <c r="O332" i="7" s="1"/>
  <c r="F332" i="7"/>
  <c r="C320" i="7"/>
  <c r="O320" i="7" s="1"/>
  <c r="F320" i="7"/>
  <c r="C308" i="7"/>
  <c r="O308" i="7" s="1"/>
  <c r="F308" i="7"/>
  <c r="G308" i="7" s="1"/>
  <c r="C444" i="7"/>
  <c r="O444" i="7" s="1"/>
  <c r="F444" i="7"/>
  <c r="C432" i="7"/>
  <c r="O432" i="7" s="1"/>
  <c r="F432" i="7"/>
  <c r="C420" i="7"/>
  <c r="O420" i="7" s="1"/>
  <c r="F420" i="7"/>
  <c r="C408" i="7"/>
  <c r="O408" i="7" s="1"/>
  <c r="F408" i="7"/>
  <c r="C396" i="7"/>
  <c r="O396" i="7" s="1"/>
  <c r="F396" i="7"/>
  <c r="C384" i="7"/>
  <c r="O384" i="7" s="1"/>
  <c r="F384" i="7"/>
  <c r="C372" i="7"/>
  <c r="O372" i="7" s="1"/>
  <c r="F372" i="7"/>
  <c r="C360" i="7"/>
  <c r="O360" i="7" s="1"/>
  <c r="F360" i="7"/>
  <c r="C321" i="7"/>
  <c r="O321" i="7" s="1"/>
  <c r="F321" i="7"/>
  <c r="C343" i="7"/>
  <c r="O343" i="7" s="1"/>
  <c r="F343" i="7"/>
  <c r="C331" i="7"/>
  <c r="O331" i="7" s="1"/>
  <c r="F331" i="7"/>
  <c r="C319" i="7"/>
  <c r="O319" i="7" s="1"/>
  <c r="F319" i="7"/>
  <c r="C307" i="7"/>
  <c r="O307" i="7" s="1"/>
  <c r="F307" i="7"/>
  <c r="G307" i="7" s="1"/>
  <c r="C443" i="7"/>
  <c r="O443" i="7" s="1"/>
  <c r="F443" i="7"/>
  <c r="C431" i="7"/>
  <c r="O431" i="7" s="1"/>
  <c r="F431" i="7"/>
  <c r="C419" i="7"/>
  <c r="O419" i="7" s="1"/>
  <c r="F419" i="7"/>
  <c r="C407" i="7"/>
  <c r="O407" i="7" s="1"/>
  <c r="F407" i="7"/>
  <c r="C395" i="7"/>
  <c r="O395" i="7" s="1"/>
  <c r="F395" i="7"/>
  <c r="C383" i="7"/>
  <c r="O383" i="7" s="1"/>
  <c r="F383" i="7"/>
  <c r="C371" i="7"/>
  <c r="O371" i="7" s="1"/>
  <c r="F371" i="7"/>
  <c r="C359" i="7"/>
  <c r="O359" i="7" s="1"/>
  <c r="F359" i="7"/>
  <c r="C330" i="7"/>
  <c r="O330" i="7" s="1"/>
  <c r="F330" i="7"/>
  <c r="C306" i="7"/>
  <c r="O306" i="7" s="1"/>
  <c r="F306" i="7"/>
  <c r="G306" i="7" s="1"/>
  <c r="C442" i="7"/>
  <c r="O442" i="7" s="1"/>
  <c r="F442" i="7"/>
  <c r="C430" i="7"/>
  <c r="O430" i="7" s="1"/>
  <c r="F430" i="7"/>
  <c r="C418" i="7"/>
  <c r="O418" i="7" s="1"/>
  <c r="F418" i="7"/>
  <c r="C406" i="7"/>
  <c r="O406" i="7" s="1"/>
  <c r="F406" i="7"/>
  <c r="C394" i="7"/>
  <c r="O394" i="7" s="1"/>
  <c r="F394" i="7"/>
  <c r="C382" i="7"/>
  <c r="O382" i="7" s="1"/>
  <c r="F382" i="7"/>
  <c r="C370" i="7"/>
  <c r="O370" i="7" s="1"/>
  <c r="F370" i="7"/>
  <c r="C358" i="7"/>
  <c r="O358" i="7" s="1"/>
  <c r="F358" i="7"/>
  <c r="C341" i="7"/>
  <c r="O341" i="7" s="1"/>
  <c r="F341" i="7"/>
  <c r="C329" i="7"/>
  <c r="O329" i="7" s="1"/>
  <c r="F329" i="7"/>
  <c r="C317" i="7"/>
  <c r="O317" i="7" s="1"/>
  <c r="F317" i="7"/>
  <c r="C305" i="7"/>
  <c r="O305" i="7" s="1"/>
  <c r="F305" i="7"/>
  <c r="G305" i="7" s="1"/>
  <c r="C441" i="7"/>
  <c r="O441" i="7" s="1"/>
  <c r="F441" i="7"/>
  <c r="C429" i="7"/>
  <c r="O429" i="7" s="1"/>
  <c r="F429" i="7"/>
  <c r="C417" i="7"/>
  <c r="O417" i="7" s="1"/>
  <c r="F417" i="7"/>
  <c r="C405" i="7"/>
  <c r="O405" i="7" s="1"/>
  <c r="F405" i="7"/>
  <c r="C393" i="7"/>
  <c r="O393" i="7" s="1"/>
  <c r="F393" i="7"/>
  <c r="C381" i="7"/>
  <c r="O381" i="7" s="1"/>
  <c r="F381" i="7"/>
  <c r="C369" i="7"/>
  <c r="O369" i="7" s="1"/>
  <c r="F369" i="7"/>
  <c r="C357" i="7"/>
  <c r="O357" i="7" s="1"/>
  <c r="F357" i="7"/>
  <c r="C340" i="7"/>
  <c r="O340" i="7" s="1"/>
  <c r="F340" i="7"/>
  <c r="C328" i="7"/>
  <c r="O328" i="7" s="1"/>
  <c r="F328" i="7"/>
  <c r="C316" i="7"/>
  <c r="O316" i="7" s="1"/>
  <c r="F316" i="7"/>
  <c r="C304" i="7"/>
  <c r="O304" i="7" s="1"/>
  <c r="F304" i="7"/>
  <c r="G304" i="7" s="1"/>
  <c r="C440" i="7"/>
  <c r="O440" i="7" s="1"/>
  <c r="F440" i="7"/>
  <c r="C428" i="7"/>
  <c r="O428" i="7" s="1"/>
  <c r="F428" i="7"/>
  <c r="C416" i="7"/>
  <c r="O416" i="7" s="1"/>
  <c r="F416" i="7"/>
  <c r="C404" i="7"/>
  <c r="O404" i="7" s="1"/>
  <c r="F404" i="7"/>
  <c r="C392" i="7"/>
  <c r="O392" i="7" s="1"/>
  <c r="F392" i="7"/>
  <c r="C380" i="7"/>
  <c r="O380" i="7" s="1"/>
  <c r="F380" i="7"/>
  <c r="C368" i="7"/>
  <c r="O368" i="7" s="1"/>
  <c r="F368" i="7"/>
  <c r="C356" i="7"/>
  <c r="O356" i="7" s="1"/>
  <c r="F356" i="7"/>
  <c r="C351" i="7"/>
  <c r="O351" i="7" s="1"/>
  <c r="F351" i="7"/>
  <c r="C339" i="7"/>
  <c r="O339" i="7" s="1"/>
  <c r="F339" i="7"/>
  <c r="C327" i="7"/>
  <c r="O327" i="7" s="1"/>
  <c r="F327" i="7"/>
  <c r="C315" i="7"/>
  <c r="O315" i="7" s="1"/>
  <c r="F315" i="7"/>
  <c r="C303" i="7"/>
  <c r="F303" i="7"/>
  <c r="G303" i="7" s="1"/>
  <c r="C439" i="7"/>
  <c r="O439" i="7" s="1"/>
  <c r="F439" i="7"/>
  <c r="C427" i="7"/>
  <c r="O427" i="7" s="1"/>
  <c r="F427" i="7"/>
  <c r="C415" i="7"/>
  <c r="O415" i="7" s="1"/>
  <c r="F415" i="7"/>
  <c r="C403" i="7"/>
  <c r="O403" i="7" s="1"/>
  <c r="F403" i="7"/>
  <c r="C391" i="7"/>
  <c r="O391" i="7" s="1"/>
  <c r="F391" i="7"/>
  <c r="C379" i="7"/>
  <c r="O379" i="7" s="1"/>
  <c r="F379" i="7"/>
  <c r="C367" i="7"/>
  <c r="O367" i="7" s="1"/>
  <c r="F367" i="7"/>
  <c r="C355" i="7"/>
  <c r="O355" i="7" s="1"/>
  <c r="F355" i="7"/>
  <c r="C350" i="7"/>
  <c r="O350" i="7" s="1"/>
  <c r="F350" i="7"/>
  <c r="C338" i="7"/>
  <c r="O338" i="7" s="1"/>
  <c r="F338" i="7"/>
  <c r="C326" i="7"/>
  <c r="O326" i="7" s="1"/>
  <c r="F326" i="7"/>
  <c r="C314" i="7"/>
  <c r="O314" i="7" s="1"/>
  <c r="F314" i="7"/>
  <c r="C450" i="7"/>
  <c r="O450" i="7" s="1"/>
  <c r="F450" i="7"/>
  <c r="C438" i="7"/>
  <c r="O438" i="7" s="1"/>
  <c r="F438" i="7"/>
  <c r="C426" i="7"/>
  <c r="O426" i="7" s="1"/>
  <c r="F426" i="7"/>
  <c r="C402" i="7"/>
  <c r="O402" i="7" s="1"/>
  <c r="F402" i="7"/>
  <c r="C390" i="7"/>
  <c r="O390" i="7" s="1"/>
  <c r="F390" i="7"/>
  <c r="C378" i="7"/>
  <c r="O378" i="7" s="1"/>
  <c r="F378" i="7"/>
  <c r="C354" i="7"/>
  <c r="O354" i="7" s="1"/>
  <c r="F354" i="7"/>
  <c r="C333" i="7"/>
  <c r="O333" i="7" s="1"/>
  <c r="F333" i="7"/>
  <c r="C349" i="7"/>
  <c r="O349" i="7" s="1"/>
  <c r="F349" i="7"/>
  <c r="C337" i="7"/>
  <c r="O337" i="7" s="1"/>
  <c r="F337" i="7"/>
  <c r="C325" i="7"/>
  <c r="O325" i="7" s="1"/>
  <c r="F325" i="7"/>
  <c r="C313" i="7"/>
  <c r="O313" i="7" s="1"/>
  <c r="F313" i="7"/>
  <c r="C449" i="7"/>
  <c r="O449" i="7" s="1"/>
  <c r="F449" i="7"/>
  <c r="C437" i="7"/>
  <c r="O437" i="7" s="1"/>
  <c r="F437" i="7"/>
  <c r="C425" i="7"/>
  <c r="O425" i="7" s="1"/>
  <c r="F425" i="7"/>
  <c r="C401" i="7"/>
  <c r="O401" i="7" s="1"/>
  <c r="F401" i="7"/>
  <c r="C377" i="7"/>
  <c r="O377" i="7" s="1"/>
  <c r="F377" i="7"/>
  <c r="C365" i="7"/>
  <c r="O365" i="7" s="1"/>
  <c r="F365" i="7"/>
  <c r="C353" i="7"/>
  <c r="O353" i="7" s="1"/>
  <c r="F353" i="7"/>
  <c r="C348" i="7"/>
  <c r="O348" i="7" s="1"/>
  <c r="F348" i="7"/>
  <c r="C336" i="7"/>
  <c r="O336" i="7" s="1"/>
  <c r="F336" i="7"/>
  <c r="C324" i="7"/>
  <c r="O324" i="7" s="1"/>
  <c r="F324" i="7"/>
  <c r="C312" i="7"/>
  <c r="O312" i="7" s="1"/>
  <c r="F312" i="7"/>
  <c r="C448" i="7"/>
  <c r="O448" i="7" s="1"/>
  <c r="F448" i="7"/>
  <c r="C436" i="7"/>
  <c r="O436" i="7" s="1"/>
  <c r="F436" i="7"/>
  <c r="C424" i="7"/>
  <c r="O424" i="7" s="1"/>
  <c r="F424" i="7"/>
  <c r="C412" i="7"/>
  <c r="O412" i="7" s="1"/>
  <c r="F412" i="7"/>
  <c r="C400" i="7"/>
  <c r="O400" i="7" s="1"/>
  <c r="F400" i="7"/>
  <c r="C388" i="7"/>
  <c r="O388" i="7" s="1"/>
  <c r="F388" i="7"/>
  <c r="C376" i="7"/>
  <c r="O376" i="7" s="1"/>
  <c r="F376" i="7"/>
  <c r="C364" i="7"/>
  <c r="O364" i="7" s="1"/>
  <c r="F364" i="7"/>
  <c r="C352" i="7"/>
  <c r="O352" i="7" s="1"/>
  <c r="F352" i="7"/>
  <c r="C347" i="7"/>
  <c r="O347" i="7" s="1"/>
  <c r="F347" i="7"/>
  <c r="C335" i="7"/>
  <c r="O335" i="7" s="1"/>
  <c r="F335" i="7"/>
  <c r="C323" i="7"/>
  <c r="O323" i="7" s="1"/>
  <c r="F323" i="7"/>
  <c r="C311" i="7"/>
  <c r="O311" i="7" s="1"/>
  <c r="F311" i="7"/>
  <c r="C447" i="7"/>
  <c r="O447" i="7" s="1"/>
  <c r="F447" i="7"/>
  <c r="C435" i="7"/>
  <c r="O435" i="7" s="1"/>
  <c r="F435" i="7"/>
  <c r="C423" i="7"/>
  <c r="O423" i="7" s="1"/>
  <c r="F423" i="7"/>
  <c r="C411" i="7"/>
  <c r="O411" i="7" s="1"/>
  <c r="F411" i="7"/>
  <c r="C399" i="7"/>
  <c r="O399" i="7" s="1"/>
  <c r="F399" i="7"/>
  <c r="C387" i="7"/>
  <c r="O387" i="7" s="1"/>
  <c r="F387" i="7"/>
  <c r="C375" i="7"/>
  <c r="O375" i="7" s="1"/>
  <c r="F375" i="7"/>
  <c r="C363" i="7"/>
  <c r="O363" i="7" s="1"/>
  <c r="F363" i="7"/>
  <c r="C346" i="7"/>
  <c r="O346" i="7" s="1"/>
  <c r="F346" i="7"/>
  <c r="C322" i="7"/>
  <c r="O322" i="7" s="1"/>
  <c r="F322" i="7"/>
  <c r="C446" i="7"/>
  <c r="O446" i="7" s="1"/>
  <c r="F446" i="7"/>
  <c r="C434" i="7"/>
  <c r="O434" i="7" s="1"/>
  <c r="F434" i="7"/>
  <c r="C422" i="7"/>
  <c r="O422" i="7" s="1"/>
  <c r="F422" i="7"/>
  <c r="C410" i="7"/>
  <c r="O410" i="7" s="1"/>
  <c r="F410" i="7"/>
  <c r="C398" i="7"/>
  <c r="O398" i="7" s="1"/>
  <c r="F398" i="7"/>
  <c r="C386" i="7"/>
  <c r="O386" i="7" s="1"/>
  <c r="F386" i="7"/>
  <c r="C374" i="7"/>
  <c r="O374" i="7" s="1"/>
  <c r="F374" i="7"/>
  <c r="C362" i="7"/>
  <c r="O362" i="7" s="1"/>
  <c r="F362" i="7"/>
  <c r="C272" i="7"/>
  <c r="O272" i="7" s="1"/>
  <c r="F272" i="7"/>
  <c r="C176" i="7"/>
  <c r="O176" i="7" s="1"/>
  <c r="F176" i="7"/>
  <c r="G176" i="7" s="1"/>
  <c r="C295" i="7"/>
  <c r="O295" i="7" s="1"/>
  <c r="F295" i="7"/>
  <c r="C283" i="7"/>
  <c r="O283" i="7" s="1"/>
  <c r="F283" i="7"/>
  <c r="C271" i="7"/>
  <c r="O271" i="7" s="1"/>
  <c r="F271" i="7"/>
  <c r="C259" i="7"/>
  <c r="O259" i="7" s="1"/>
  <c r="F259" i="7"/>
  <c r="C247" i="7"/>
  <c r="O247" i="7" s="1"/>
  <c r="F247" i="7"/>
  <c r="C235" i="7"/>
  <c r="O235" i="7" s="1"/>
  <c r="F235" i="7"/>
  <c r="C223" i="7"/>
  <c r="O223" i="7" s="1"/>
  <c r="F223" i="7"/>
  <c r="C211" i="7"/>
  <c r="O211" i="7" s="1"/>
  <c r="F211" i="7"/>
  <c r="C199" i="7"/>
  <c r="O199" i="7" s="1"/>
  <c r="F199" i="7"/>
  <c r="C187" i="7"/>
  <c r="O187" i="7" s="1"/>
  <c r="F187" i="7"/>
  <c r="C175" i="7"/>
  <c r="O175" i="7" s="1"/>
  <c r="F175" i="7"/>
  <c r="G175" i="7" s="1"/>
  <c r="C163" i="7"/>
  <c r="O163" i="7" s="1"/>
  <c r="F163" i="7"/>
  <c r="G163" i="7" s="1"/>
  <c r="C212" i="7"/>
  <c r="O212" i="7" s="1"/>
  <c r="F212" i="7"/>
  <c r="C258" i="7"/>
  <c r="O258" i="7" s="1"/>
  <c r="F258" i="7"/>
  <c r="C246" i="7"/>
  <c r="O246" i="7" s="1"/>
  <c r="F246" i="7"/>
  <c r="C234" i="7"/>
  <c r="O234" i="7" s="1"/>
  <c r="F234" i="7"/>
  <c r="C222" i="7"/>
  <c r="O222" i="7" s="1"/>
  <c r="F222" i="7"/>
  <c r="C210" i="7"/>
  <c r="O210" i="7" s="1"/>
  <c r="F210" i="7"/>
  <c r="C198" i="7"/>
  <c r="O198" i="7" s="1"/>
  <c r="F198" i="7"/>
  <c r="C236" i="7"/>
  <c r="O236" i="7" s="1"/>
  <c r="F236" i="7"/>
  <c r="C164" i="7"/>
  <c r="O164" i="7" s="1"/>
  <c r="F164" i="7"/>
  <c r="G164" i="7" s="1"/>
  <c r="C185" i="7"/>
  <c r="O185" i="7" s="1"/>
  <c r="F185" i="7"/>
  <c r="C173" i="7"/>
  <c r="O173" i="7" s="1"/>
  <c r="F173" i="7"/>
  <c r="G173" i="7" s="1"/>
  <c r="C161" i="7"/>
  <c r="O161" i="7" s="1"/>
  <c r="F161" i="7"/>
  <c r="G161" i="7" s="1"/>
  <c r="C292" i="7"/>
  <c r="O292" i="7" s="1"/>
  <c r="F292" i="7"/>
  <c r="C280" i="7"/>
  <c r="O280" i="7" s="1"/>
  <c r="F280" i="7"/>
  <c r="C268" i="7"/>
  <c r="O268" i="7" s="1"/>
  <c r="F268" i="7"/>
  <c r="C256" i="7"/>
  <c r="O256" i="7" s="1"/>
  <c r="F256" i="7"/>
  <c r="C244" i="7"/>
  <c r="O244" i="7" s="1"/>
  <c r="F244" i="7"/>
  <c r="C220" i="7"/>
  <c r="O220" i="7" s="1"/>
  <c r="F220" i="7"/>
  <c r="C208" i="7"/>
  <c r="O208" i="7" s="1"/>
  <c r="F208" i="7"/>
  <c r="C196" i="7"/>
  <c r="O196" i="7" s="1"/>
  <c r="F196" i="7"/>
  <c r="C184" i="7"/>
  <c r="O184" i="7" s="1"/>
  <c r="F184" i="7"/>
  <c r="C172" i="7"/>
  <c r="O172" i="7" s="1"/>
  <c r="F172" i="7"/>
  <c r="G172" i="7" s="1"/>
  <c r="C160" i="7"/>
  <c r="O160" i="7" s="1"/>
  <c r="F160" i="7"/>
  <c r="G160" i="7" s="1"/>
  <c r="C296" i="7"/>
  <c r="O296" i="7" s="1"/>
  <c r="F296" i="7"/>
  <c r="C188" i="7"/>
  <c r="O188" i="7" s="1"/>
  <c r="F188" i="7"/>
  <c r="C291" i="7"/>
  <c r="O291" i="7" s="1"/>
  <c r="F291" i="7"/>
  <c r="C279" i="7"/>
  <c r="O279" i="7" s="1"/>
  <c r="F279" i="7"/>
  <c r="C267" i="7"/>
  <c r="O267" i="7" s="1"/>
  <c r="F267" i="7"/>
  <c r="C255" i="7"/>
  <c r="O255" i="7" s="1"/>
  <c r="F255" i="7"/>
  <c r="C243" i="7"/>
  <c r="O243" i="7" s="1"/>
  <c r="F243" i="7"/>
  <c r="C231" i="7"/>
  <c r="O231" i="7" s="1"/>
  <c r="F231" i="7"/>
  <c r="C219" i="7"/>
  <c r="O219" i="7" s="1"/>
  <c r="F219" i="7"/>
  <c r="C207" i="7"/>
  <c r="O207" i="7" s="1"/>
  <c r="F207" i="7"/>
  <c r="C195" i="7"/>
  <c r="O195" i="7" s="1"/>
  <c r="F195" i="7"/>
  <c r="C183" i="7"/>
  <c r="O183" i="7" s="1"/>
  <c r="F183" i="7"/>
  <c r="C171" i="7"/>
  <c r="O171" i="7" s="1"/>
  <c r="F171" i="7"/>
  <c r="G171" i="7" s="1"/>
  <c r="C159" i="7"/>
  <c r="O159" i="7" s="1"/>
  <c r="F159" i="7"/>
  <c r="G159" i="7" s="1"/>
  <c r="C290" i="7"/>
  <c r="O290" i="7" s="1"/>
  <c r="F290" i="7"/>
  <c r="C278" i="7"/>
  <c r="O278" i="7" s="1"/>
  <c r="F278" i="7"/>
  <c r="C266" i="7"/>
  <c r="O266" i="7" s="1"/>
  <c r="F266" i="7"/>
  <c r="C254" i="7"/>
  <c r="O254" i="7" s="1"/>
  <c r="F254" i="7"/>
  <c r="C242" i="7"/>
  <c r="O242" i="7" s="1"/>
  <c r="F242" i="7"/>
  <c r="C230" i="7"/>
  <c r="O230" i="7" s="1"/>
  <c r="F230" i="7"/>
  <c r="C218" i="7"/>
  <c r="O218" i="7" s="1"/>
  <c r="F218" i="7"/>
  <c r="C206" i="7"/>
  <c r="O206" i="7" s="1"/>
  <c r="F206" i="7"/>
  <c r="C194" i="7"/>
  <c r="O194" i="7" s="1"/>
  <c r="F194" i="7"/>
  <c r="C182" i="7"/>
  <c r="O182" i="7" s="1"/>
  <c r="F182" i="7"/>
  <c r="C170" i="7"/>
  <c r="O170" i="7" s="1"/>
  <c r="F170" i="7"/>
  <c r="G170" i="7" s="1"/>
  <c r="C158" i="7"/>
  <c r="O158" i="7" s="1"/>
  <c r="F158" i="7"/>
  <c r="G158" i="7" s="1"/>
  <c r="C260" i="7"/>
  <c r="O260" i="7" s="1"/>
  <c r="F260" i="7"/>
  <c r="C301" i="7"/>
  <c r="O301" i="7" s="1"/>
  <c r="F301" i="7"/>
  <c r="C289" i="7"/>
  <c r="O289" i="7" s="1"/>
  <c r="F289" i="7"/>
  <c r="C277" i="7"/>
  <c r="O277" i="7" s="1"/>
  <c r="F277" i="7"/>
  <c r="C265" i="7"/>
  <c r="O265" i="7" s="1"/>
  <c r="F265" i="7"/>
  <c r="C253" i="7"/>
  <c r="O253" i="7" s="1"/>
  <c r="F253" i="7"/>
  <c r="C241" i="7"/>
  <c r="O241" i="7" s="1"/>
  <c r="F241" i="7"/>
  <c r="C229" i="7"/>
  <c r="O229" i="7" s="1"/>
  <c r="F229" i="7"/>
  <c r="C217" i="7"/>
  <c r="O217" i="7" s="1"/>
  <c r="F217" i="7"/>
  <c r="C205" i="7"/>
  <c r="O205" i="7" s="1"/>
  <c r="F205" i="7"/>
  <c r="C193" i="7"/>
  <c r="O193" i="7" s="1"/>
  <c r="F193" i="7"/>
  <c r="C181" i="7"/>
  <c r="O181" i="7" s="1"/>
  <c r="F181" i="7"/>
  <c r="C169" i="7"/>
  <c r="O169" i="7" s="1"/>
  <c r="F169" i="7"/>
  <c r="G169" i="7" s="1"/>
  <c r="C157" i="7"/>
  <c r="O157" i="7" s="1"/>
  <c r="F157" i="7"/>
  <c r="G157" i="7" s="1"/>
  <c r="C300" i="7"/>
  <c r="O300" i="7" s="1"/>
  <c r="F300" i="7"/>
  <c r="C288" i="7"/>
  <c r="O288" i="7" s="1"/>
  <c r="F288" i="7"/>
  <c r="C276" i="7"/>
  <c r="O276" i="7" s="1"/>
  <c r="F276" i="7"/>
  <c r="C264" i="7"/>
  <c r="O264" i="7" s="1"/>
  <c r="F264" i="7"/>
  <c r="C252" i="7"/>
  <c r="O252" i="7" s="1"/>
  <c r="F252" i="7"/>
  <c r="C240" i="7"/>
  <c r="O240" i="7" s="1"/>
  <c r="F240" i="7"/>
  <c r="C228" i="7"/>
  <c r="O228" i="7" s="1"/>
  <c r="F228" i="7"/>
  <c r="C216" i="7"/>
  <c r="O216" i="7" s="1"/>
  <c r="F216" i="7"/>
  <c r="C204" i="7"/>
  <c r="O204" i="7" s="1"/>
  <c r="F204" i="7"/>
  <c r="C192" i="7"/>
  <c r="O192" i="7" s="1"/>
  <c r="F192" i="7"/>
  <c r="C180" i="7"/>
  <c r="O180" i="7" s="1"/>
  <c r="F180" i="7"/>
  <c r="G180" i="7" s="1"/>
  <c r="C168" i="7"/>
  <c r="O168" i="7" s="1"/>
  <c r="F168" i="7"/>
  <c r="G168" i="7" s="1"/>
  <c r="C156" i="7"/>
  <c r="O156" i="7" s="1"/>
  <c r="F156" i="7"/>
  <c r="G156" i="7" s="1"/>
  <c r="C248" i="7"/>
  <c r="O248" i="7" s="1"/>
  <c r="F248" i="7"/>
  <c r="C299" i="7"/>
  <c r="O299" i="7" s="1"/>
  <c r="F299" i="7"/>
  <c r="C287" i="7"/>
  <c r="O287" i="7" s="1"/>
  <c r="F287" i="7"/>
  <c r="C275" i="7"/>
  <c r="O275" i="7" s="1"/>
  <c r="F275" i="7"/>
  <c r="C263" i="7"/>
  <c r="O263" i="7" s="1"/>
  <c r="F263" i="7"/>
  <c r="C251" i="7"/>
  <c r="O251" i="7" s="1"/>
  <c r="F251" i="7"/>
  <c r="C239" i="7"/>
  <c r="O239" i="7" s="1"/>
  <c r="F239" i="7"/>
  <c r="C227" i="7"/>
  <c r="O227" i="7" s="1"/>
  <c r="F227" i="7"/>
  <c r="C215" i="7"/>
  <c r="O215" i="7" s="1"/>
  <c r="F215" i="7"/>
  <c r="C203" i="7"/>
  <c r="O203" i="7" s="1"/>
  <c r="F203" i="7"/>
  <c r="C191" i="7"/>
  <c r="O191" i="7" s="1"/>
  <c r="F191" i="7"/>
  <c r="C179" i="7"/>
  <c r="O179" i="7" s="1"/>
  <c r="F179" i="7"/>
  <c r="C167" i="7"/>
  <c r="O167" i="7" s="1"/>
  <c r="F167" i="7"/>
  <c r="G167" i="7" s="1"/>
  <c r="C155" i="7"/>
  <c r="O155" i="7" s="1"/>
  <c r="F155" i="7"/>
  <c r="G155" i="7" s="1"/>
  <c r="C284" i="7"/>
  <c r="O284" i="7" s="1"/>
  <c r="F284" i="7"/>
  <c r="C298" i="7"/>
  <c r="O298" i="7" s="1"/>
  <c r="F298" i="7"/>
  <c r="C286" i="7"/>
  <c r="O286" i="7" s="1"/>
  <c r="F286" i="7"/>
  <c r="C274" i="7"/>
  <c r="O274" i="7" s="1"/>
  <c r="F274" i="7"/>
  <c r="C262" i="7"/>
  <c r="O262" i="7" s="1"/>
  <c r="F262" i="7"/>
  <c r="C250" i="7"/>
  <c r="O250" i="7" s="1"/>
  <c r="F250" i="7"/>
  <c r="C238" i="7"/>
  <c r="O238" i="7" s="1"/>
  <c r="F238" i="7"/>
  <c r="C226" i="7"/>
  <c r="O226" i="7" s="1"/>
  <c r="F226" i="7"/>
  <c r="C214" i="7"/>
  <c r="O214" i="7" s="1"/>
  <c r="F214" i="7"/>
  <c r="C202" i="7"/>
  <c r="O202" i="7" s="1"/>
  <c r="F202" i="7"/>
  <c r="C190" i="7"/>
  <c r="O190" i="7" s="1"/>
  <c r="F190" i="7"/>
  <c r="C178" i="7"/>
  <c r="O178" i="7" s="1"/>
  <c r="F178" i="7"/>
  <c r="C166" i="7"/>
  <c r="O166" i="7" s="1"/>
  <c r="F166" i="7"/>
  <c r="G166" i="7" s="1"/>
  <c r="C154" i="7"/>
  <c r="O154" i="7" s="1"/>
  <c r="F154" i="7"/>
  <c r="G154" i="7" s="1"/>
  <c r="C224" i="7"/>
  <c r="O224" i="7" s="1"/>
  <c r="F224" i="7"/>
  <c r="C152" i="7"/>
  <c r="O152" i="7" s="1"/>
  <c r="F152" i="7"/>
  <c r="G152" i="7" s="1"/>
  <c r="C189" i="7"/>
  <c r="O189" i="7" s="1"/>
  <c r="F189" i="7"/>
  <c r="C177" i="7"/>
  <c r="O177" i="7" s="1"/>
  <c r="F177" i="7"/>
  <c r="G177" i="7" s="1"/>
  <c r="C165" i="7"/>
  <c r="O165" i="7" s="1"/>
  <c r="F165" i="7"/>
  <c r="G165" i="7" s="1"/>
  <c r="K297" i="7"/>
  <c r="C297" i="7"/>
  <c r="O297" i="7" s="1"/>
  <c r="K285" i="7"/>
  <c r="C285" i="7"/>
  <c r="O285" i="7" s="1"/>
  <c r="K273" i="7"/>
  <c r="C273" i="7"/>
  <c r="O273" i="7" s="1"/>
  <c r="K261" i="7"/>
  <c r="C261" i="7"/>
  <c r="O261" i="7" s="1"/>
  <c r="K249" i="7"/>
  <c r="C249" i="7"/>
  <c r="O249" i="7" s="1"/>
  <c r="K237" i="7"/>
  <c r="C237" i="7"/>
  <c r="O237" i="7" s="1"/>
  <c r="K225" i="7"/>
  <c r="C225" i="7"/>
  <c r="O225" i="7" s="1"/>
  <c r="K213" i="7"/>
  <c r="C213" i="7"/>
  <c r="O213" i="7" s="1"/>
  <c r="K201" i="7"/>
  <c r="C201" i="7"/>
  <c r="O201" i="7" s="1"/>
  <c r="K153" i="7"/>
  <c r="C153" i="7"/>
  <c r="O153" i="7" s="1"/>
  <c r="K342" i="7"/>
  <c r="C342" i="7"/>
  <c r="O342" i="7" s="1"/>
  <c r="K318" i="7"/>
  <c r="C318" i="7"/>
  <c r="O318" i="7" s="1"/>
  <c r="K200" i="7"/>
  <c r="C200" i="7"/>
  <c r="O200" i="7" s="1"/>
  <c r="K601" i="7"/>
  <c r="C601" i="7"/>
  <c r="O601" i="7" s="1"/>
  <c r="K595" i="7"/>
  <c r="C595" i="7"/>
  <c r="O595" i="7" s="1"/>
  <c r="K589" i="7"/>
  <c r="C589" i="7"/>
  <c r="O589" i="7" s="1"/>
  <c r="K583" i="7"/>
  <c r="C583" i="7"/>
  <c r="O583" i="7" s="1"/>
  <c r="K577" i="7"/>
  <c r="C577" i="7"/>
  <c r="O577" i="7" s="1"/>
  <c r="K571" i="7"/>
  <c r="C571" i="7"/>
  <c r="O571" i="7" s="1"/>
  <c r="K565" i="7"/>
  <c r="C565" i="7"/>
  <c r="O565" i="7" s="1"/>
  <c r="K559" i="7"/>
  <c r="C559" i="7"/>
  <c r="O559" i="7" s="1"/>
  <c r="K553" i="7"/>
  <c r="C553" i="7"/>
  <c r="O553" i="7" s="1"/>
  <c r="K547" i="7"/>
  <c r="C547" i="7"/>
  <c r="O547" i="7" s="1"/>
  <c r="K541" i="7"/>
  <c r="C541" i="7"/>
  <c r="O541" i="7" s="1"/>
  <c r="K535" i="7"/>
  <c r="C535" i="7"/>
  <c r="O535" i="7" s="1"/>
  <c r="K529" i="7"/>
  <c r="C529" i="7"/>
  <c r="O529" i="7" s="1"/>
  <c r="K523" i="7"/>
  <c r="C523" i="7"/>
  <c r="O523" i="7" s="1"/>
  <c r="K517" i="7"/>
  <c r="C517" i="7"/>
  <c r="O517" i="7" s="1"/>
  <c r="K511" i="7"/>
  <c r="C511" i="7"/>
  <c r="O511" i="7" s="1"/>
  <c r="K505" i="7"/>
  <c r="C505" i="7"/>
  <c r="O505" i="7" s="1"/>
  <c r="K499" i="7"/>
  <c r="C499" i="7"/>
  <c r="O499" i="7" s="1"/>
  <c r="K493" i="7"/>
  <c r="C493" i="7"/>
  <c r="O493" i="7" s="1"/>
  <c r="K487" i="7"/>
  <c r="C487" i="7"/>
  <c r="O487" i="7" s="1"/>
  <c r="K481" i="7"/>
  <c r="C481" i="7"/>
  <c r="O481" i="7" s="1"/>
  <c r="K475" i="7"/>
  <c r="C475" i="7"/>
  <c r="O475" i="7" s="1"/>
  <c r="K469" i="7"/>
  <c r="C469" i="7"/>
  <c r="O469" i="7" s="1"/>
  <c r="K463" i="7"/>
  <c r="C463" i="7"/>
  <c r="O463" i="7" s="1"/>
  <c r="K457" i="7"/>
  <c r="C457" i="7"/>
  <c r="O457" i="7" s="1"/>
  <c r="K414" i="7"/>
  <c r="C414" i="7"/>
  <c r="O414" i="7" s="1"/>
  <c r="K366" i="7"/>
  <c r="C366" i="7"/>
  <c r="O366" i="7" s="1"/>
  <c r="K294" i="7"/>
  <c r="C294" i="7"/>
  <c r="O294" i="7" s="1"/>
  <c r="K282" i="7"/>
  <c r="C282" i="7"/>
  <c r="O282" i="7" s="1"/>
  <c r="K270" i="7"/>
  <c r="C270" i="7"/>
  <c r="O270" i="7" s="1"/>
  <c r="K186" i="7"/>
  <c r="C186" i="7"/>
  <c r="O186" i="7" s="1"/>
  <c r="K174" i="7"/>
  <c r="C174" i="7"/>
  <c r="O174" i="7" s="1"/>
  <c r="K162" i="7"/>
  <c r="C162" i="7"/>
  <c r="O162" i="7" s="1"/>
  <c r="K600" i="7"/>
  <c r="C600" i="7"/>
  <c r="O600" i="7" s="1"/>
  <c r="K594" i="7"/>
  <c r="C594" i="7"/>
  <c r="O594" i="7" s="1"/>
  <c r="K588" i="7"/>
  <c r="C588" i="7"/>
  <c r="O588" i="7" s="1"/>
  <c r="K582" i="7"/>
  <c r="C582" i="7"/>
  <c r="O582" i="7" s="1"/>
  <c r="K576" i="7"/>
  <c r="C576" i="7"/>
  <c r="O576" i="7" s="1"/>
  <c r="K570" i="7"/>
  <c r="C570" i="7"/>
  <c r="O570" i="7" s="1"/>
  <c r="K564" i="7"/>
  <c r="C564" i="7"/>
  <c r="O564" i="7" s="1"/>
  <c r="K558" i="7"/>
  <c r="C558" i="7"/>
  <c r="O558" i="7" s="1"/>
  <c r="K552" i="7"/>
  <c r="C552" i="7"/>
  <c r="O552" i="7" s="1"/>
  <c r="K546" i="7"/>
  <c r="C546" i="7"/>
  <c r="O546" i="7" s="1"/>
  <c r="K540" i="7"/>
  <c r="C540" i="7"/>
  <c r="O540" i="7" s="1"/>
  <c r="K534" i="7"/>
  <c r="C534" i="7"/>
  <c r="O534" i="7" s="1"/>
  <c r="K528" i="7"/>
  <c r="C528" i="7"/>
  <c r="O528" i="7" s="1"/>
  <c r="K522" i="7"/>
  <c r="C522" i="7"/>
  <c r="O522" i="7" s="1"/>
  <c r="K516" i="7"/>
  <c r="C516" i="7"/>
  <c r="O516" i="7" s="1"/>
  <c r="K510" i="7"/>
  <c r="C510" i="7"/>
  <c r="O510" i="7" s="1"/>
  <c r="K504" i="7"/>
  <c r="C504" i="7"/>
  <c r="O504" i="7" s="1"/>
  <c r="K498" i="7"/>
  <c r="C498" i="7"/>
  <c r="O498" i="7" s="1"/>
  <c r="K492" i="7"/>
  <c r="C492" i="7"/>
  <c r="O492" i="7" s="1"/>
  <c r="K486" i="7"/>
  <c r="C486" i="7"/>
  <c r="O486" i="7" s="1"/>
  <c r="K480" i="7"/>
  <c r="C480" i="7"/>
  <c r="O480" i="7" s="1"/>
  <c r="K474" i="7"/>
  <c r="C474" i="7"/>
  <c r="O474" i="7" s="1"/>
  <c r="K468" i="7"/>
  <c r="C468" i="7"/>
  <c r="O468" i="7" s="1"/>
  <c r="K462" i="7"/>
  <c r="C462" i="7"/>
  <c r="O462" i="7" s="1"/>
  <c r="K456" i="7"/>
  <c r="C456" i="7"/>
  <c r="O456" i="7" s="1"/>
  <c r="K413" i="7"/>
  <c r="C413" i="7"/>
  <c r="O413" i="7" s="1"/>
  <c r="K389" i="7"/>
  <c r="C389" i="7"/>
  <c r="O389" i="7" s="1"/>
  <c r="K293" i="7"/>
  <c r="C293" i="7"/>
  <c r="O293" i="7" s="1"/>
  <c r="K281" i="7"/>
  <c r="C281" i="7"/>
  <c r="O281" i="7" s="1"/>
  <c r="K269" i="7"/>
  <c r="C269" i="7"/>
  <c r="O269" i="7" s="1"/>
  <c r="K257" i="7"/>
  <c r="C257" i="7"/>
  <c r="O257" i="7" s="1"/>
  <c r="K245" i="7"/>
  <c r="C245" i="7"/>
  <c r="O245" i="7" s="1"/>
  <c r="K233" i="7"/>
  <c r="C233" i="7"/>
  <c r="O233" i="7" s="1"/>
  <c r="K221" i="7"/>
  <c r="C221" i="7"/>
  <c r="O221" i="7" s="1"/>
  <c r="K209" i="7"/>
  <c r="C209" i="7"/>
  <c r="O209" i="7" s="1"/>
  <c r="K197" i="7"/>
  <c r="C197" i="7"/>
  <c r="O197" i="7" s="1"/>
  <c r="K302" i="7"/>
  <c r="C302" i="7"/>
  <c r="O302" i="7" s="1"/>
  <c r="K334" i="7"/>
  <c r="C334" i="7"/>
  <c r="O334" i="7" s="1"/>
  <c r="K310" i="7"/>
  <c r="C310" i="7"/>
  <c r="O310" i="7" s="1"/>
  <c r="K232" i="7"/>
  <c r="C232" i="7"/>
  <c r="O232" i="7" s="1"/>
  <c r="K599" i="7"/>
  <c r="C599" i="7"/>
  <c r="O599" i="7" s="1"/>
  <c r="K593" i="7"/>
  <c r="C593" i="7"/>
  <c r="O593" i="7" s="1"/>
  <c r="K587" i="7"/>
  <c r="C587" i="7"/>
  <c r="O587" i="7" s="1"/>
  <c r="K581" i="7"/>
  <c r="C581" i="7"/>
  <c r="O581" i="7" s="1"/>
  <c r="K575" i="7"/>
  <c r="C575" i="7"/>
  <c r="O575" i="7" s="1"/>
  <c r="K569" i="7"/>
  <c r="C569" i="7"/>
  <c r="O569" i="7" s="1"/>
  <c r="K563" i="7"/>
  <c r="C563" i="7"/>
  <c r="O563" i="7" s="1"/>
  <c r="K557" i="7"/>
  <c r="C557" i="7"/>
  <c r="O557" i="7" s="1"/>
  <c r="K551" i="7"/>
  <c r="C551" i="7"/>
  <c r="O551" i="7" s="1"/>
  <c r="K545" i="7"/>
  <c r="C545" i="7"/>
  <c r="O545" i="7" s="1"/>
  <c r="K539" i="7"/>
  <c r="C539" i="7"/>
  <c r="O539" i="7" s="1"/>
  <c r="K533" i="7"/>
  <c r="C533" i="7"/>
  <c r="O533" i="7" s="1"/>
  <c r="K527" i="7"/>
  <c r="C527" i="7"/>
  <c r="O527" i="7" s="1"/>
  <c r="K521" i="7"/>
  <c r="C521" i="7"/>
  <c r="O521" i="7" s="1"/>
  <c r="K515" i="7"/>
  <c r="C515" i="7"/>
  <c r="O515" i="7" s="1"/>
  <c r="K509" i="7"/>
  <c r="C509" i="7"/>
  <c r="O509" i="7" s="1"/>
  <c r="K503" i="7"/>
  <c r="C503" i="7"/>
  <c r="O503" i="7" s="1"/>
  <c r="K497" i="7"/>
  <c r="C497" i="7"/>
  <c r="O497" i="7" s="1"/>
  <c r="K491" i="7"/>
  <c r="C491" i="7"/>
  <c r="O491" i="7" s="1"/>
  <c r="K485" i="7"/>
  <c r="C485" i="7"/>
  <c r="O485" i="7" s="1"/>
  <c r="K479" i="7"/>
  <c r="C479" i="7"/>
  <c r="O479" i="7" s="1"/>
  <c r="K473" i="7"/>
  <c r="C473" i="7"/>
  <c r="O473" i="7" s="1"/>
  <c r="K467" i="7"/>
  <c r="C467" i="7"/>
  <c r="O467" i="7" s="1"/>
  <c r="K461" i="7"/>
  <c r="C461" i="7"/>
  <c r="O461" i="7" s="1"/>
  <c r="K455" i="7"/>
  <c r="C455" i="7"/>
  <c r="O455" i="7" s="1"/>
  <c r="K598" i="7"/>
  <c r="C598" i="7"/>
  <c r="O598" i="7" s="1"/>
  <c r="K592" i="7"/>
  <c r="C592" i="7"/>
  <c r="O592" i="7" s="1"/>
  <c r="K586" i="7"/>
  <c r="C586" i="7"/>
  <c r="O586" i="7" s="1"/>
  <c r="K580" i="7"/>
  <c r="C580" i="7"/>
  <c r="O580" i="7" s="1"/>
  <c r="K574" i="7"/>
  <c r="C574" i="7"/>
  <c r="O574" i="7" s="1"/>
  <c r="K568" i="7"/>
  <c r="C568" i="7"/>
  <c r="O568" i="7" s="1"/>
  <c r="K562" i="7"/>
  <c r="C562" i="7"/>
  <c r="O562" i="7" s="1"/>
  <c r="K556" i="7"/>
  <c r="C556" i="7"/>
  <c r="O556" i="7" s="1"/>
  <c r="K550" i="7"/>
  <c r="C550" i="7"/>
  <c r="O550" i="7" s="1"/>
  <c r="K544" i="7"/>
  <c r="C544" i="7"/>
  <c r="O544" i="7" s="1"/>
  <c r="K538" i="7"/>
  <c r="C538" i="7"/>
  <c r="O538" i="7" s="1"/>
  <c r="K532" i="7"/>
  <c r="C532" i="7"/>
  <c r="O532" i="7" s="1"/>
  <c r="K526" i="7"/>
  <c r="C526" i="7"/>
  <c r="O526" i="7" s="1"/>
  <c r="K520" i="7"/>
  <c r="C520" i="7"/>
  <c r="O520" i="7" s="1"/>
  <c r="K514" i="7"/>
  <c r="C514" i="7"/>
  <c r="O514" i="7" s="1"/>
  <c r="K508" i="7"/>
  <c r="C508" i="7"/>
  <c r="O508" i="7" s="1"/>
  <c r="K502" i="7"/>
  <c r="C502" i="7"/>
  <c r="O502" i="7" s="1"/>
  <c r="K496" i="7"/>
  <c r="C496" i="7"/>
  <c r="O496" i="7" s="1"/>
  <c r="K490" i="7"/>
  <c r="C490" i="7"/>
  <c r="O490" i="7" s="1"/>
  <c r="K484" i="7"/>
  <c r="C484" i="7"/>
  <c r="O484" i="7" s="1"/>
  <c r="K478" i="7"/>
  <c r="C478" i="7"/>
  <c r="O478" i="7" s="1"/>
  <c r="K472" i="7"/>
  <c r="C472" i="7"/>
  <c r="O472" i="7" s="1"/>
  <c r="K466" i="7"/>
  <c r="C466" i="7"/>
  <c r="O466" i="7" s="1"/>
  <c r="K460" i="7"/>
  <c r="C460" i="7"/>
  <c r="O460" i="7" s="1"/>
  <c r="K454" i="7"/>
  <c r="C454" i="7"/>
  <c r="O454" i="7" s="1"/>
  <c r="K597" i="7"/>
  <c r="C597" i="7"/>
  <c r="O597" i="7" s="1"/>
  <c r="K591" i="7"/>
  <c r="C591" i="7"/>
  <c r="O591" i="7" s="1"/>
  <c r="K585" i="7"/>
  <c r="C585" i="7"/>
  <c r="O585" i="7" s="1"/>
  <c r="K579" i="7"/>
  <c r="C579" i="7"/>
  <c r="O579" i="7" s="1"/>
  <c r="K573" i="7"/>
  <c r="C573" i="7"/>
  <c r="O573" i="7" s="1"/>
  <c r="K567" i="7"/>
  <c r="C567" i="7"/>
  <c r="O567" i="7" s="1"/>
  <c r="K561" i="7"/>
  <c r="C561" i="7"/>
  <c r="O561" i="7" s="1"/>
  <c r="K555" i="7"/>
  <c r="C555" i="7"/>
  <c r="O555" i="7" s="1"/>
  <c r="K549" i="7"/>
  <c r="C549" i="7"/>
  <c r="O549" i="7" s="1"/>
  <c r="K543" i="7"/>
  <c r="C543" i="7"/>
  <c r="O543" i="7" s="1"/>
  <c r="K537" i="7"/>
  <c r="C537" i="7"/>
  <c r="O537" i="7" s="1"/>
  <c r="K531" i="7"/>
  <c r="C531" i="7"/>
  <c r="O531" i="7" s="1"/>
  <c r="K525" i="7"/>
  <c r="C525" i="7"/>
  <c r="O525" i="7" s="1"/>
  <c r="K519" i="7"/>
  <c r="C519" i="7"/>
  <c r="O519" i="7" s="1"/>
  <c r="K513" i="7"/>
  <c r="C513" i="7"/>
  <c r="O513" i="7" s="1"/>
  <c r="K507" i="7"/>
  <c r="C507" i="7"/>
  <c r="O507" i="7" s="1"/>
  <c r="K501" i="7"/>
  <c r="C501" i="7"/>
  <c r="O501" i="7" s="1"/>
  <c r="K495" i="7"/>
  <c r="C495" i="7"/>
  <c r="O495" i="7" s="1"/>
  <c r="K489" i="7"/>
  <c r="C489" i="7"/>
  <c r="O489" i="7" s="1"/>
  <c r="K483" i="7"/>
  <c r="C483" i="7"/>
  <c r="O483" i="7" s="1"/>
  <c r="K477" i="7"/>
  <c r="C477" i="7"/>
  <c r="O477" i="7" s="1"/>
  <c r="K471" i="7"/>
  <c r="C471" i="7"/>
  <c r="O471" i="7" s="1"/>
  <c r="K465" i="7"/>
  <c r="C465" i="7"/>
  <c r="O465" i="7" s="1"/>
  <c r="K459" i="7"/>
  <c r="C459" i="7"/>
  <c r="O459" i="7" s="1"/>
  <c r="K453" i="7"/>
  <c r="C453" i="7"/>
  <c r="O453" i="7" s="1"/>
  <c r="K452" i="7"/>
  <c r="C452" i="7"/>
  <c r="O452" i="7" s="1"/>
  <c r="K596" i="7"/>
  <c r="C596" i="7"/>
  <c r="O596" i="7" s="1"/>
  <c r="K590" i="7"/>
  <c r="C590" i="7"/>
  <c r="O590" i="7" s="1"/>
  <c r="K584" i="7"/>
  <c r="C584" i="7"/>
  <c r="O584" i="7" s="1"/>
  <c r="K578" i="7"/>
  <c r="C578" i="7"/>
  <c r="O578" i="7" s="1"/>
  <c r="K572" i="7"/>
  <c r="C572" i="7"/>
  <c r="O572" i="7" s="1"/>
  <c r="K566" i="7"/>
  <c r="C566" i="7"/>
  <c r="O566" i="7" s="1"/>
  <c r="K560" i="7"/>
  <c r="C560" i="7"/>
  <c r="O560" i="7" s="1"/>
  <c r="K554" i="7"/>
  <c r="C554" i="7"/>
  <c r="O554" i="7" s="1"/>
  <c r="K542" i="7"/>
  <c r="C542" i="7"/>
  <c r="O542" i="7" s="1"/>
  <c r="K536" i="7"/>
  <c r="C536" i="7"/>
  <c r="O536" i="7" s="1"/>
  <c r="K530" i="7"/>
  <c r="C530" i="7"/>
  <c r="O530" i="7" s="1"/>
  <c r="K524" i="7"/>
  <c r="C524" i="7"/>
  <c r="O524" i="7" s="1"/>
  <c r="K518" i="7"/>
  <c r="C518" i="7"/>
  <c r="O518" i="7" s="1"/>
  <c r="K512" i="7"/>
  <c r="C512" i="7"/>
  <c r="O512" i="7" s="1"/>
  <c r="K506" i="7"/>
  <c r="C506" i="7"/>
  <c r="O506" i="7" s="1"/>
  <c r="K500" i="7"/>
  <c r="C500" i="7"/>
  <c r="O500" i="7" s="1"/>
  <c r="K494" i="7"/>
  <c r="C494" i="7"/>
  <c r="O494" i="7" s="1"/>
  <c r="K488" i="7"/>
  <c r="C488" i="7"/>
  <c r="O488" i="7" s="1"/>
  <c r="K482" i="7"/>
  <c r="C482" i="7"/>
  <c r="O482" i="7" s="1"/>
  <c r="K476" i="7"/>
  <c r="C476" i="7"/>
  <c r="O476" i="7" s="1"/>
  <c r="K470" i="7"/>
  <c r="C470" i="7"/>
  <c r="O470" i="7" s="1"/>
  <c r="K464" i="7"/>
  <c r="C464" i="7"/>
  <c r="O464" i="7" s="1"/>
  <c r="K458" i="7"/>
  <c r="C458" i="7"/>
  <c r="O458" i="7" s="1"/>
  <c r="K451" i="7"/>
  <c r="C451" i="7"/>
  <c r="O451" i="7" s="1"/>
  <c r="K445" i="7"/>
  <c r="C445" i="7"/>
  <c r="O445" i="7" s="1"/>
  <c r="K421" i="7"/>
  <c r="C421" i="7"/>
  <c r="O421" i="7" s="1"/>
  <c r="I185" i="7"/>
  <c r="K185" i="7"/>
  <c r="I417" i="7"/>
  <c r="K417" i="7"/>
  <c r="I349" i="7"/>
  <c r="K349" i="7"/>
  <c r="I343" i="7"/>
  <c r="K343" i="7"/>
  <c r="I337" i="7"/>
  <c r="K337" i="7"/>
  <c r="I331" i="7"/>
  <c r="K331" i="7"/>
  <c r="B325" i="7"/>
  <c r="N325" i="7" s="1"/>
  <c r="K325" i="7"/>
  <c r="I319" i="7"/>
  <c r="K319" i="7"/>
  <c r="I313" i="7"/>
  <c r="K313" i="7"/>
  <c r="I307" i="7"/>
  <c r="K307" i="7"/>
  <c r="I300" i="7"/>
  <c r="K300" i="7"/>
  <c r="I288" i="7"/>
  <c r="K288" i="7"/>
  <c r="B276" i="7"/>
  <c r="N276" i="7" s="1"/>
  <c r="K276" i="7"/>
  <c r="B264" i="7"/>
  <c r="N264" i="7" s="1"/>
  <c r="K264" i="7"/>
  <c r="I258" i="7"/>
  <c r="K258" i="7"/>
  <c r="I252" i="7"/>
  <c r="K252" i="7"/>
  <c r="I246" i="7"/>
  <c r="K246" i="7"/>
  <c r="I240" i="7"/>
  <c r="K240" i="7"/>
  <c r="I234" i="7"/>
  <c r="K234" i="7"/>
  <c r="I228" i="7"/>
  <c r="K228" i="7"/>
  <c r="I222" i="7"/>
  <c r="K222" i="7"/>
  <c r="B216" i="7"/>
  <c r="N216" i="7" s="1"/>
  <c r="K216" i="7"/>
  <c r="I210" i="7"/>
  <c r="K210" i="7"/>
  <c r="I204" i="7"/>
  <c r="K204" i="7"/>
  <c r="I198" i="7"/>
  <c r="K198" i="7"/>
  <c r="I192" i="7"/>
  <c r="K192" i="7"/>
  <c r="B180" i="7"/>
  <c r="N180" i="7" s="1"/>
  <c r="K180" i="7"/>
  <c r="I168" i="7"/>
  <c r="K168" i="7"/>
  <c r="I156" i="7"/>
  <c r="K156" i="7"/>
  <c r="I448" i="7"/>
  <c r="K448" i="7"/>
  <c r="I442" i="7"/>
  <c r="K442" i="7"/>
  <c r="I436" i="7"/>
  <c r="K436" i="7"/>
  <c r="B430" i="7"/>
  <c r="N430" i="7" s="1"/>
  <c r="K430" i="7"/>
  <c r="I424" i="7"/>
  <c r="K424" i="7"/>
  <c r="I418" i="7"/>
  <c r="K418" i="7"/>
  <c r="I412" i="7"/>
  <c r="K412" i="7"/>
  <c r="B406" i="7"/>
  <c r="N406" i="7" s="1"/>
  <c r="K406" i="7"/>
  <c r="I400" i="7"/>
  <c r="K400" i="7"/>
  <c r="I394" i="7"/>
  <c r="K394" i="7"/>
  <c r="I388" i="7"/>
  <c r="K388" i="7"/>
  <c r="B382" i="7"/>
  <c r="N382" i="7" s="1"/>
  <c r="K382" i="7"/>
  <c r="I376" i="7"/>
  <c r="K376" i="7"/>
  <c r="I370" i="7"/>
  <c r="K370" i="7"/>
  <c r="I364" i="7"/>
  <c r="K364" i="7"/>
  <c r="B358" i="7"/>
  <c r="N358" i="7" s="1"/>
  <c r="K358" i="7"/>
  <c r="I352" i="7"/>
  <c r="K352" i="7"/>
  <c r="I263" i="7"/>
  <c r="K263" i="7"/>
  <c r="I179" i="7"/>
  <c r="K179" i="7"/>
  <c r="I447" i="7"/>
  <c r="K447" i="7"/>
  <c r="I393" i="7"/>
  <c r="K393" i="7"/>
  <c r="I215" i="7"/>
  <c r="K215" i="7"/>
  <c r="I173" i="7"/>
  <c r="K173" i="7"/>
  <c r="I441" i="7"/>
  <c r="K441" i="7"/>
  <c r="I363" i="7"/>
  <c r="K363" i="7"/>
  <c r="I306" i="7"/>
  <c r="K306" i="7"/>
  <c r="I275" i="7"/>
  <c r="K275" i="7"/>
  <c r="I239" i="7"/>
  <c r="K239" i="7"/>
  <c r="I161" i="7"/>
  <c r="K161" i="7"/>
  <c r="I429" i="7"/>
  <c r="K429" i="7"/>
  <c r="I405" i="7"/>
  <c r="K405" i="7"/>
  <c r="I381" i="7"/>
  <c r="K381" i="7"/>
  <c r="B357" i="7"/>
  <c r="N357" i="7" s="1"/>
  <c r="K357" i="7"/>
  <c r="I347" i="7"/>
  <c r="K347" i="7"/>
  <c r="I341" i="7"/>
  <c r="K341" i="7"/>
  <c r="I335" i="7"/>
  <c r="K335" i="7"/>
  <c r="I329" i="7"/>
  <c r="K329" i="7"/>
  <c r="I323" i="7"/>
  <c r="K323" i="7"/>
  <c r="I317" i="7"/>
  <c r="K317" i="7"/>
  <c r="I311" i="7"/>
  <c r="K311" i="7"/>
  <c r="I305" i="7"/>
  <c r="K305" i="7"/>
  <c r="B298" i="7"/>
  <c r="N298" i="7" s="1"/>
  <c r="K298" i="7"/>
  <c r="I292" i="7"/>
  <c r="K292" i="7"/>
  <c r="B286" i="7"/>
  <c r="N286" i="7" s="1"/>
  <c r="K286" i="7"/>
  <c r="I280" i="7"/>
  <c r="K280" i="7"/>
  <c r="B274" i="7"/>
  <c r="N274" i="7" s="1"/>
  <c r="K274" i="7"/>
  <c r="I268" i="7"/>
  <c r="K268" i="7"/>
  <c r="I262" i="7"/>
  <c r="K262" i="7"/>
  <c r="I256" i="7"/>
  <c r="K256" i="7"/>
  <c r="I250" i="7"/>
  <c r="K250" i="7"/>
  <c r="I244" i="7"/>
  <c r="K244" i="7"/>
  <c r="I238" i="7"/>
  <c r="K238" i="7"/>
  <c r="I226" i="7"/>
  <c r="K226" i="7"/>
  <c r="I220" i="7"/>
  <c r="K220" i="7"/>
  <c r="I214" i="7"/>
  <c r="K214" i="7"/>
  <c r="I208" i="7"/>
  <c r="K208" i="7"/>
  <c r="I202" i="7"/>
  <c r="K202" i="7"/>
  <c r="I196" i="7"/>
  <c r="K196" i="7"/>
  <c r="I190" i="7"/>
  <c r="K190" i="7"/>
  <c r="I184" i="7"/>
  <c r="K184" i="7"/>
  <c r="I178" i="7"/>
  <c r="K178" i="7"/>
  <c r="I172" i="7"/>
  <c r="K172" i="7"/>
  <c r="I166" i="7"/>
  <c r="K166" i="7"/>
  <c r="I160" i="7"/>
  <c r="K160" i="7"/>
  <c r="K154" i="7"/>
  <c r="B446" i="7"/>
  <c r="N446" i="7" s="1"/>
  <c r="K446" i="7"/>
  <c r="I440" i="7"/>
  <c r="K440" i="7"/>
  <c r="I434" i="7"/>
  <c r="K434" i="7"/>
  <c r="I428" i="7"/>
  <c r="K428" i="7"/>
  <c r="K422" i="7"/>
  <c r="I416" i="7"/>
  <c r="K416" i="7"/>
  <c r="I410" i="7"/>
  <c r="K410" i="7"/>
  <c r="I404" i="7"/>
  <c r="K404" i="7"/>
  <c r="B398" i="7"/>
  <c r="N398" i="7" s="1"/>
  <c r="K398" i="7"/>
  <c r="I392" i="7"/>
  <c r="K392" i="7"/>
  <c r="I386" i="7"/>
  <c r="K386" i="7"/>
  <c r="I380" i="7"/>
  <c r="K380" i="7"/>
  <c r="B374" i="7"/>
  <c r="N374" i="7" s="1"/>
  <c r="K374" i="7"/>
  <c r="I368" i="7"/>
  <c r="K368" i="7"/>
  <c r="I362" i="7"/>
  <c r="K362" i="7"/>
  <c r="I356" i="7"/>
  <c r="K356" i="7"/>
  <c r="I348" i="7"/>
  <c r="K348" i="7"/>
  <c r="I312" i="7"/>
  <c r="K312" i="7"/>
  <c r="I191" i="7"/>
  <c r="K191" i="7"/>
  <c r="I155" i="7"/>
  <c r="K155" i="7"/>
  <c r="I423" i="7"/>
  <c r="K423" i="7"/>
  <c r="I399" i="7"/>
  <c r="K399" i="7"/>
  <c r="I375" i="7"/>
  <c r="K375" i="7"/>
  <c r="K548" i="7"/>
  <c r="I346" i="7"/>
  <c r="K346" i="7"/>
  <c r="I340" i="7"/>
  <c r="K340" i="7"/>
  <c r="I328" i="7"/>
  <c r="K328" i="7"/>
  <c r="I322" i="7"/>
  <c r="K322" i="7"/>
  <c r="I279" i="7"/>
  <c r="K279" i="7"/>
  <c r="I267" i="7"/>
  <c r="K267" i="7"/>
  <c r="I255" i="7"/>
  <c r="K255" i="7"/>
  <c r="I243" i="7"/>
  <c r="K243" i="7"/>
  <c r="I231" i="7"/>
  <c r="K231" i="7"/>
  <c r="I219" i="7"/>
  <c r="K219" i="7"/>
  <c r="I207" i="7"/>
  <c r="K207" i="7"/>
  <c r="I195" i="7"/>
  <c r="K195" i="7"/>
  <c r="I189" i="7"/>
  <c r="K189" i="7"/>
  <c r="I183" i="7"/>
  <c r="K183" i="7"/>
  <c r="I177" i="7"/>
  <c r="K177" i="7"/>
  <c r="I171" i="7"/>
  <c r="K171" i="7"/>
  <c r="I165" i="7"/>
  <c r="K165" i="7"/>
  <c r="I159" i="7"/>
  <c r="K159" i="7"/>
  <c r="I439" i="7"/>
  <c r="K439" i="7"/>
  <c r="I433" i="7"/>
  <c r="K433" i="7"/>
  <c r="I427" i="7"/>
  <c r="K427" i="7"/>
  <c r="I415" i="7"/>
  <c r="K415" i="7"/>
  <c r="I409" i="7"/>
  <c r="K409" i="7"/>
  <c r="I403" i="7"/>
  <c r="K403" i="7"/>
  <c r="I397" i="7"/>
  <c r="K397" i="7"/>
  <c r="I391" i="7"/>
  <c r="K391" i="7"/>
  <c r="I385" i="7"/>
  <c r="K385" i="7"/>
  <c r="I379" i="7"/>
  <c r="K379" i="7"/>
  <c r="I373" i="7"/>
  <c r="K373" i="7"/>
  <c r="I367" i="7"/>
  <c r="K367" i="7"/>
  <c r="I361" i="7"/>
  <c r="K361" i="7"/>
  <c r="I355" i="7"/>
  <c r="K355" i="7"/>
  <c r="I324" i="7"/>
  <c r="K324" i="7"/>
  <c r="I287" i="7"/>
  <c r="K287" i="7"/>
  <c r="I251" i="7"/>
  <c r="K251" i="7"/>
  <c r="I167" i="7"/>
  <c r="K167" i="7"/>
  <c r="I435" i="7"/>
  <c r="K435" i="7"/>
  <c r="I387" i="7"/>
  <c r="K387" i="7"/>
  <c r="K152" i="7"/>
  <c r="I316" i="7"/>
  <c r="K316" i="7"/>
  <c r="I351" i="7"/>
  <c r="K351" i="7"/>
  <c r="I345" i="7"/>
  <c r="K345" i="7"/>
  <c r="I339" i="7"/>
  <c r="K339" i="7"/>
  <c r="I333" i="7"/>
  <c r="K333" i="7"/>
  <c r="I327" i="7"/>
  <c r="K327" i="7"/>
  <c r="I321" i="7"/>
  <c r="K321" i="7"/>
  <c r="I315" i="7"/>
  <c r="K315" i="7"/>
  <c r="I309" i="7"/>
  <c r="K309" i="7"/>
  <c r="I303" i="7"/>
  <c r="K303" i="7"/>
  <c r="I296" i="7"/>
  <c r="K296" i="7"/>
  <c r="B290" i="7"/>
  <c r="N290" i="7" s="1"/>
  <c r="K290" i="7"/>
  <c r="I284" i="7"/>
  <c r="K284" i="7"/>
  <c r="B278" i="7"/>
  <c r="N278" i="7" s="1"/>
  <c r="K278" i="7"/>
  <c r="I272" i="7"/>
  <c r="K272" i="7"/>
  <c r="I266" i="7"/>
  <c r="K266" i="7"/>
  <c r="I260" i="7"/>
  <c r="K260" i="7"/>
  <c r="I254" i="7"/>
  <c r="K254" i="7"/>
  <c r="B248" i="7"/>
  <c r="N248" i="7" s="1"/>
  <c r="K248" i="7"/>
  <c r="I242" i="7"/>
  <c r="K242" i="7"/>
  <c r="I236" i="7"/>
  <c r="K236" i="7"/>
  <c r="I230" i="7"/>
  <c r="K230" i="7"/>
  <c r="I224" i="7"/>
  <c r="K224" i="7"/>
  <c r="I218" i="7"/>
  <c r="K218" i="7"/>
  <c r="I212" i="7"/>
  <c r="K212" i="7"/>
  <c r="I206" i="7"/>
  <c r="K206" i="7"/>
  <c r="I194" i="7"/>
  <c r="K194" i="7"/>
  <c r="I188" i="7"/>
  <c r="K188" i="7"/>
  <c r="I182" i="7"/>
  <c r="K182" i="7"/>
  <c r="K176" i="7"/>
  <c r="I170" i="7"/>
  <c r="K170" i="7"/>
  <c r="I164" i="7"/>
  <c r="K164" i="7"/>
  <c r="I158" i="7"/>
  <c r="K158" i="7"/>
  <c r="I450" i="7"/>
  <c r="K450" i="7"/>
  <c r="I444" i="7"/>
  <c r="K444" i="7"/>
  <c r="B438" i="7"/>
  <c r="N438" i="7" s="1"/>
  <c r="K438" i="7"/>
  <c r="I432" i="7"/>
  <c r="K432" i="7"/>
  <c r="I426" i="7"/>
  <c r="K426" i="7"/>
  <c r="I420" i="7"/>
  <c r="K420" i="7"/>
  <c r="I408" i="7"/>
  <c r="K408" i="7"/>
  <c r="I402" i="7"/>
  <c r="K402" i="7"/>
  <c r="I396" i="7"/>
  <c r="K396" i="7"/>
  <c r="K390" i="7"/>
  <c r="I384" i="7"/>
  <c r="K384" i="7"/>
  <c r="I378" i="7"/>
  <c r="K378" i="7"/>
  <c r="I372" i="7"/>
  <c r="K372" i="7"/>
  <c r="I360" i="7"/>
  <c r="K360" i="7"/>
  <c r="I354" i="7"/>
  <c r="K354" i="7"/>
  <c r="I336" i="7"/>
  <c r="K336" i="7"/>
  <c r="I203" i="7"/>
  <c r="K203" i="7"/>
  <c r="I369" i="7"/>
  <c r="K369" i="7"/>
  <c r="I304" i="7"/>
  <c r="K304" i="7"/>
  <c r="I330" i="7"/>
  <c r="K330" i="7"/>
  <c r="I299" i="7"/>
  <c r="K299" i="7"/>
  <c r="I227" i="7"/>
  <c r="K227" i="7"/>
  <c r="I411" i="7"/>
  <c r="K411" i="7"/>
  <c r="I291" i="7"/>
  <c r="K291" i="7"/>
  <c r="B350" i="7"/>
  <c r="N350" i="7" s="1"/>
  <c r="K350" i="7"/>
  <c r="I344" i="7"/>
  <c r="K344" i="7"/>
  <c r="I338" i="7"/>
  <c r="K338" i="7"/>
  <c r="I332" i="7"/>
  <c r="K332" i="7"/>
  <c r="B326" i="7"/>
  <c r="N326" i="7" s="1"/>
  <c r="K326" i="7"/>
  <c r="I320" i="7"/>
  <c r="K320" i="7"/>
  <c r="I314" i="7"/>
  <c r="K314" i="7"/>
  <c r="I308" i="7"/>
  <c r="K308" i="7"/>
  <c r="B301" i="7"/>
  <c r="N301" i="7" s="1"/>
  <c r="K301" i="7"/>
  <c r="I295" i="7"/>
  <c r="K295" i="7"/>
  <c r="B289" i="7"/>
  <c r="N289" i="7" s="1"/>
  <c r="K289" i="7"/>
  <c r="I283" i="7"/>
  <c r="K283" i="7"/>
  <c r="B277" i="7"/>
  <c r="N277" i="7" s="1"/>
  <c r="K277" i="7"/>
  <c r="I271" i="7"/>
  <c r="K271" i="7"/>
  <c r="B265" i="7"/>
  <c r="N265" i="7" s="1"/>
  <c r="K265" i="7"/>
  <c r="I259" i="7"/>
  <c r="K259" i="7"/>
  <c r="B253" i="7"/>
  <c r="N253" i="7" s="1"/>
  <c r="K253" i="7"/>
  <c r="I247" i="7"/>
  <c r="K247" i="7"/>
  <c r="B241" i="7"/>
  <c r="N241" i="7" s="1"/>
  <c r="K241" i="7"/>
  <c r="I235" i="7"/>
  <c r="K235" i="7"/>
  <c r="B229" i="7"/>
  <c r="N229" i="7" s="1"/>
  <c r="K229" i="7"/>
  <c r="I223" i="7"/>
  <c r="K223" i="7"/>
  <c r="B217" i="7"/>
  <c r="N217" i="7" s="1"/>
  <c r="K217" i="7"/>
  <c r="I211" i="7"/>
  <c r="K211" i="7"/>
  <c r="B205" i="7"/>
  <c r="N205" i="7" s="1"/>
  <c r="K205" i="7"/>
  <c r="I199" i="7"/>
  <c r="K199" i="7"/>
  <c r="B193" i="7"/>
  <c r="N193" i="7" s="1"/>
  <c r="K193" i="7"/>
  <c r="I187" i="7"/>
  <c r="K187" i="7"/>
  <c r="B181" i="7"/>
  <c r="N181" i="7" s="1"/>
  <c r="K181" i="7"/>
  <c r="I175" i="7"/>
  <c r="K175" i="7"/>
  <c r="K169" i="7"/>
  <c r="I163" i="7"/>
  <c r="K163" i="7"/>
  <c r="I157" i="7"/>
  <c r="K157" i="7"/>
  <c r="I449" i="7"/>
  <c r="K449" i="7"/>
  <c r="I443" i="7"/>
  <c r="K443" i="7"/>
  <c r="I437" i="7"/>
  <c r="K437" i="7"/>
  <c r="I431" i="7"/>
  <c r="K431" i="7"/>
  <c r="I425" i="7"/>
  <c r="K425" i="7"/>
  <c r="I419" i="7"/>
  <c r="K419" i="7"/>
  <c r="I407" i="7"/>
  <c r="K407" i="7"/>
  <c r="I401" i="7"/>
  <c r="K401" i="7"/>
  <c r="I395" i="7"/>
  <c r="K395" i="7"/>
  <c r="I383" i="7"/>
  <c r="K383" i="7"/>
  <c r="I377" i="7"/>
  <c r="K377" i="7"/>
  <c r="I371" i="7"/>
  <c r="K371" i="7"/>
  <c r="I365" i="7"/>
  <c r="K365" i="7"/>
  <c r="I359" i="7"/>
  <c r="K359" i="7"/>
  <c r="I353" i="7"/>
  <c r="K353" i="7"/>
  <c r="B422" i="7"/>
  <c r="N422" i="7" s="1"/>
  <c r="B349" i="7"/>
  <c r="N349" i="7" s="1"/>
  <c r="B410" i="7"/>
  <c r="N410" i="7" s="1"/>
  <c r="B324" i="7"/>
  <c r="N324" i="7" s="1"/>
  <c r="I451" i="7"/>
  <c r="B386" i="7"/>
  <c r="N386" i="7" s="1"/>
  <c r="B314" i="7"/>
  <c r="N314" i="7" s="1"/>
  <c r="B313" i="7"/>
  <c r="N313" i="7" s="1"/>
  <c r="B362" i="7"/>
  <c r="N362" i="7" s="1"/>
  <c r="B312" i="7"/>
  <c r="N312" i="7" s="1"/>
  <c r="B348" i="7"/>
  <c r="N348" i="7" s="1"/>
  <c r="B338" i="7"/>
  <c r="N338" i="7" s="1"/>
  <c r="B337" i="7"/>
  <c r="N337" i="7" s="1"/>
  <c r="B434" i="7"/>
  <c r="N434" i="7" s="1"/>
  <c r="B336" i="7"/>
  <c r="N336" i="7" s="1"/>
  <c r="G334" i="7"/>
  <c r="I334" i="7"/>
  <c r="G310" i="7"/>
  <c r="I310" i="7"/>
  <c r="G297" i="7"/>
  <c r="I297" i="7"/>
  <c r="G285" i="7"/>
  <c r="I285" i="7"/>
  <c r="G273" i="7"/>
  <c r="I273" i="7"/>
  <c r="G261" i="7"/>
  <c r="I261" i="7"/>
  <c r="G249" i="7"/>
  <c r="I249" i="7"/>
  <c r="G237" i="7"/>
  <c r="I237" i="7"/>
  <c r="G225" i="7"/>
  <c r="I225" i="7"/>
  <c r="G213" i="7"/>
  <c r="I213" i="7"/>
  <c r="G201" i="7"/>
  <c r="I201" i="7"/>
  <c r="I153" i="7"/>
  <c r="G445" i="7"/>
  <c r="I445" i="7"/>
  <c r="G421" i="7"/>
  <c r="I421" i="7"/>
  <c r="B291" i="7"/>
  <c r="N291" i="7" s="1"/>
  <c r="B279" i="7"/>
  <c r="N279" i="7" s="1"/>
  <c r="B267" i="7"/>
  <c r="N267" i="7" s="1"/>
  <c r="B255" i="7"/>
  <c r="N255" i="7" s="1"/>
  <c r="B243" i="7"/>
  <c r="N243" i="7" s="1"/>
  <c r="B231" i="7"/>
  <c r="N231" i="7" s="1"/>
  <c r="B219" i="7"/>
  <c r="N219" i="7" s="1"/>
  <c r="B207" i="7"/>
  <c r="N207" i="7" s="1"/>
  <c r="B195" i="7"/>
  <c r="N195" i="7" s="1"/>
  <c r="B183" i="7"/>
  <c r="N183" i="7" s="1"/>
  <c r="I152" i="7"/>
  <c r="I601" i="7"/>
  <c r="B601" i="7"/>
  <c r="N601" i="7" s="1"/>
  <c r="I595" i="7"/>
  <c r="B595" i="7"/>
  <c r="N595" i="7" s="1"/>
  <c r="I589" i="7"/>
  <c r="B589" i="7"/>
  <c r="N589" i="7" s="1"/>
  <c r="I583" i="7"/>
  <c r="B583" i="7"/>
  <c r="N583" i="7" s="1"/>
  <c r="I577" i="7"/>
  <c r="B577" i="7"/>
  <c r="N577" i="7" s="1"/>
  <c r="I571" i="7"/>
  <c r="B571" i="7"/>
  <c r="N571" i="7" s="1"/>
  <c r="I565" i="7"/>
  <c r="B565" i="7"/>
  <c r="N565" i="7" s="1"/>
  <c r="I559" i="7"/>
  <c r="B559" i="7"/>
  <c r="N559" i="7" s="1"/>
  <c r="I553" i="7"/>
  <c r="B553" i="7"/>
  <c r="N553" i="7" s="1"/>
  <c r="I547" i="7"/>
  <c r="B547" i="7"/>
  <c r="N547" i="7" s="1"/>
  <c r="I541" i="7"/>
  <c r="B541" i="7"/>
  <c r="N541" i="7" s="1"/>
  <c r="I535" i="7"/>
  <c r="B535" i="7"/>
  <c r="N535" i="7" s="1"/>
  <c r="I529" i="7"/>
  <c r="B529" i="7"/>
  <c r="N529" i="7" s="1"/>
  <c r="I523" i="7"/>
  <c r="B523" i="7"/>
  <c r="N523" i="7" s="1"/>
  <c r="I517" i="7"/>
  <c r="B517" i="7"/>
  <c r="N517" i="7" s="1"/>
  <c r="I511" i="7"/>
  <c r="B511" i="7"/>
  <c r="N511" i="7" s="1"/>
  <c r="I505" i="7"/>
  <c r="B505" i="7"/>
  <c r="N505" i="7" s="1"/>
  <c r="I499" i="7"/>
  <c r="B499" i="7"/>
  <c r="N499" i="7" s="1"/>
  <c r="I493" i="7"/>
  <c r="B493" i="7"/>
  <c r="N493" i="7" s="1"/>
  <c r="I487" i="7"/>
  <c r="B487" i="7"/>
  <c r="N487" i="7" s="1"/>
  <c r="I481" i="7"/>
  <c r="B481" i="7"/>
  <c r="N481" i="7" s="1"/>
  <c r="I475" i="7"/>
  <c r="B475" i="7"/>
  <c r="N475" i="7" s="1"/>
  <c r="I469" i="7"/>
  <c r="B469" i="7"/>
  <c r="N469" i="7" s="1"/>
  <c r="I463" i="7"/>
  <c r="B463" i="7"/>
  <c r="N463" i="7" s="1"/>
  <c r="I457" i="7"/>
  <c r="B457" i="7"/>
  <c r="N457" i="7" s="1"/>
  <c r="G547" i="7"/>
  <c r="B266" i="7"/>
  <c r="N266" i="7" s="1"/>
  <c r="B254" i="7"/>
  <c r="N254" i="7" s="1"/>
  <c r="B242" i="7"/>
  <c r="N242" i="7" s="1"/>
  <c r="B230" i="7"/>
  <c r="N230" i="7" s="1"/>
  <c r="B218" i="7"/>
  <c r="N218" i="7" s="1"/>
  <c r="B206" i="7"/>
  <c r="N206" i="7" s="1"/>
  <c r="B194" i="7"/>
  <c r="N194" i="7" s="1"/>
  <c r="B182" i="7"/>
  <c r="N182" i="7" s="1"/>
  <c r="B445" i="7"/>
  <c r="N445" i="7" s="1"/>
  <c r="B433" i="7"/>
  <c r="N433" i="7" s="1"/>
  <c r="B421" i="7"/>
  <c r="N421" i="7" s="1"/>
  <c r="B409" i="7"/>
  <c r="N409" i="7" s="1"/>
  <c r="B397" i="7"/>
  <c r="N397" i="7" s="1"/>
  <c r="B385" i="7"/>
  <c r="N385" i="7" s="1"/>
  <c r="B373" i="7"/>
  <c r="N373" i="7" s="1"/>
  <c r="B361" i="7"/>
  <c r="N361" i="7" s="1"/>
  <c r="I290" i="7"/>
  <c r="B432" i="7"/>
  <c r="N432" i="7" s="1"/>
  <c r="B372" i="7"/>
  <c r="N372" i="7" s="1"/>
  <c r="I600" i="7"/>
  <c r="B600" i="7"/>
  <c r="N600" i="7" s="1"/>
  <c r="I594" i="7"/>
  <c r="B594" i="7"/>
  <c r="N594" i="7" s="1"/>
  <c r="I588" i="7"/>
  <c r="B588" i="7"/>
  <c r="N588" i="7" s="1"/>
  <c r="I582" i="7"/>
  <c r="B582" i="7"/>
  <c r="N582" i="7" s="1"/>
  <c r="I576" i="7"/>
  <c r="B576" i="7"/>
  <c r="N576" i="7" s="1"/>
  <c r="I570" i="7"/>
  <c r="B570" i="7"/>
  <c r="N570" i="7" s="1"/>
  <c r="I564" i="7"/>
  <c r="B564" i="7"/>
  <c r="N564" i="7" s="1"/>
  <c r="I558" i="7"/>
  <c r="B558" i="7"/>
  <c r="N558" i="7" s="1"/>
  <c r="I552" i="7"/>
  <c r="B552" i="7"/>
  <c r="N552" i="7" s="1"/>
  <c r="I546" i="7"/>
  <c r="B546" i="7"/>
  <c r="N546" i="7" s="1"/>
  <c r="I540" i="7"/>
  <c r="B540" i="7"/>
  <c r="N540" i="7" s="1"/>
  <c r="I534" i="7"/>
  <c r="B534" i="7"/>
  <c r="N534" i="7" s="1"/>
  <c r="I528" i="7"/>
  <c r="B528" i="7"/>
  <c r="N528" i="7" s="1"/>
  <c r="I522" i="7"/>
  <c r="B522" i="7"/>
  <c r="N522" i="7" s="1"/>
  <c r="I516" i="7"/>
  <c r="B516" i="7"/>
  <c r="N516" i="7" s="1"/>
  <c r="I510" i="7"/>
  <c r="B510" i="7"/>
  <c r="N510" i="7" s="1"/>
  <c r="I504" i="7"/>
  <c r="B504" i="7"/>
  <c r="N504" i="7" s="1"/>
  <c r="I498" i="7"/>
  <c r="B498" i="7"/>
  <c r="N498" i="7" s="1"/>
  <c r="I492" i="7"/>
  <c r="B492" i="7"/>
  <c r="N492" i="7" s="1"/>
  <c r="I486" i="7"/>
  <c r="B486" i="7"/>
  <c r="N486" i="7" s="1"/>
  <c r="I480" i="7"/>
  <c r="B480" i="7"/>
  <c r="N480" i="7" s="1"/>
  <c r="I474" i="7"/>
  <c r="B474" i="7"/>
  <c r="N474" i="7" s="1"/>
  <c r="I468" i="7"/>
  <c r="B468" i="7"/>
  <c r="N468" i="7" s="1"/>
  <c r="I462" i="7"/>
  <c r="B462" i="7"/>
  <c r="N462" i="7" s="1"/>
  <c r="I456" i="7"/>
  <c r="B456" i="7"/>
  <c r="N456" i="7" s="1"/>
  <c r="G296" i="7"/>
  <c r="B300" i="7"/>
  <c r="N300" i="7" s="1"/>
  <c r="B288" i="7"/>
  <c r="N288" i="7" s="1"/>
  <c r="B252" i="7"/>
  <c r="N252" i="7" s="1"/>
  <c r="B240" i="7"/>
  <c r="N240" i="7" s="1"/>
  <c r="B228" i="7"/>
  <c r="N228" i="7" s="1"/>
  <c r="B204" i="7"/>
  <c r="N204" i="7" s="1"/>
  <c r="B192" i="7"/>
  <c r="N192" i="7" s="1"/>
  <c r="B443" i="7"/>
  <c r="N443" i="7" s="1"/>
  <c r="B431" i="7"/>
  <c r="N431" i="7" s="1"/>
  <c r="B419" i="7"/>
  <c r="N419" i="7" s="1"/>
  <c r="B407" i="7"/>
  <c r="N407" i="7" s="1"/>
  <c r="B395" i="7"/>
  <c r="N395" i="7" s="1"/>
  <c r="B383" i="7"/>
  <c r="N383" i="7" s="1"/>
  <c r="B371" i="7"/>
  <c r="N371" i="7" s="1"/>
  <c r="B359" i="7"/>
  <c r="N359" i="7" s="1"/>
  <c r="B347" i="7"/>
  <c r="N347" i="7" s="1"/>
  <c r="B335" i="7"/>
  <c r="N335" i="7" s="1"/>
  <c r="B323" i="7"/>
  <c r="N323" i="7" s="1"/>
  <c r="B311" i="7"/>
  <c r="N311" i="7" s="1"/>
  <c r="G414" i="7"/>
  <c r="I414" i="7"/>
  <c r="B444" i="7"/>
  <c r="N444" i="7" s="1"/>
  <c r="B396" i="7"/>
  <c r="N396" i="7" s="1"/>
  <c r="G350" i="7"/>
  <c r="I350" i="7"/>
  <c r="G326" i="7"/>
  <c r="I326" i="7"/>
  <c r="I301" i="7"/>
  <c r="G289" i="7"/>
  <c r="I289" i="7"/>
  <c r="G277" i="7"/>
  <c r="I277" i="7"/>
  <c r="G265" i="7"/>
  <c r="I265" i="7"/>
  <c r="G253" i="7"/>
  <c r="I253" i="7"/>
  <c r="G241" i="7"/>
  <c r="I241" i="7"/>
  <c r="G229" i="7"/>
  <c r="I229" i="7"/>
  <c r="G217" i="7"/>
  <c r="I217" i="7"/>
  <c r="G205" i="7"/>
  <c r="I205" i="7"/>
  <c r="G193" i="7"/>
  <c r="I193" i="7"/>
  <c r="G181" i="7"/>
  <c r="I181" i="7"/>
  <c r="I169" i="7"/>
  <c r="G413" i="7"/>
  <c r="I413" i="7"/>
  <c r="G389" i="7"/>
  <c r="I389" i="7"/>
  <c r="G286" i="7"/>
  <c r="B299" i="7"/>
  <c r="N299" i="7" s="1"/>
  <c r="B287" i="7"/>
  <c r="N287" i="7" s="1"/>
  <c r="B275" i="7"/>
  <c r="N275" i="7" s="1"/>
  <c r="B263" i="7"/>
  <c r="N263" i="7" s="1"/>
  <c r="B251" i="7"/>
  <c r="N251" i="7" s="1"/>
  <c r="B239" i="7"/>
  <c r="N239" i="7" s="1"/>
  <c r="B227" i="7"/>
  <c r="N227" i="7" s="1"/>
  <c r="B215" i="7"/>
  <c r="N215" i="7" s="1"/>
  <c r="B203" i="7"/>
  <c r="N203" i="7" s="1"/>
  <c r="B191" i="7"/>
  <c r="N191" i="7" s="1"/>
  <c r="B179" i="7"/>
  <c r="N179" i="7" s="1"/>
  <c r="B442" i="7"/>
  <c r="N442" i="7" s="1"/>
  <c r="B418" i="7"/>
  <c r="N418" i="7" s="1"/>
  <c r="B394" i="7"/>
  <c r="N394" i="7" s="1"/>
  <c r="B370" i="7"/>
  <c r="N370" i="7" s="1"/>
  <c r="B346" i="7"/>
  <c r="N346" i="7" s="1"/>
  <c r="B334" i="7"/>
  <c r="N334" i="7" s="1"/>
  <c r="B322" i="7"/>
  <c r="N322" i="7" s="1"/>
  <c r="B310" i="7"/>
  <c r="N310" i="7" s="1"/>
  <c r="I599" i="7"/>
  <c r="B599" i="7"/>
  <c r="N599" i="7" s="1"/>
  <c r="I593" i="7"/>
  <c r="B593" i="7"/>
  <c r="N593" i="7" s="1"/>
  <c r="I587" i="7"/>
  <c r="B587" i="7"/>
  <c r="N587" i="7" s="1"/>
  <c r="I581" i="7"/>
  <c r="B581" i="7"/>
  <c r="N581" i="7" s="1"/>
  <c r="G575" i="7"/>
  <c r="I575" i="7"/>
  <c r="B575" i="7"/>
  <c r="N575" i="7" s="1"/>
  <c r="I569" i="7"/>
  <c r="B569" i="7"/>
  <c r="N569" i="7" s="1"/>
  <c r="I563" i="7"/>
  <c r="B563" i="7"/>
  <c r="N563" i="7" s="1"/>
  <c r="I557" i="7"/>
  <c r="B557" i="7"/>
  <c r="N557" i="7" s="1"/>
  <c r="I551" i="7"/>
  <c r="B551" i="7"/>
  <c r="N551" i="7" s="1"/>
  <c r="I545" i="7"/>
  <c r="B545" i="7"/>
  <c r="N545" i="7" s="1"/>
  <c r="I539" i="7"/>
  <c r="B539" i="7"/>
  <c r="N539" i="7" s="1"/>
  <c r="I533" i="7"/>
  <c r="B533" i="7"/>
  <c r="N533" i="7" s="1"/>
  <c r="I527" i="7"/>
  <c r="B527" i="7"/>
  <c r="N527" i="7" s="1"/>
  <c r="I521" i="7"/>
  <c r="B521" i="7"/>
  <c r="N521" i="7" s="1"/>
  <c r="I515" i="7"/>
  <c r="B515" i="7"/>
  <c r="N515" i="7" s="1"/>
  <c r="I509" i="7"/>
  <c r="B509" i="7"/>
  <c r="N509" i="7" s="1"/>
  <c r="I503" i="7"/>
  <c r="B503" i="7"/>
  <c r="N503" i="7" s="1"/>
  <c r="I497" i="7"/>
  <c r="B497" i="7"/>
  <c r="N497" i="7" s="1"/>
  <c r="I491" i="7"/>
  <c r="B491" i="7"/>
  <c r="N491" i="7" s="1"/>
  <c r="I485" i="7"/>
  <c r="B485" i="7"/>
  <c r="N485" i="7" s="1"/>
  <c r="I479" i="7"/>
  <c r="B479" i="7"/>
  <c r="N479" i="7" s="1"/>
  <c r="I473" i="7"/>
  <c r="B473" i="7"/>
  <c r="N473" i="7" s="1"/>
  <c r="I467" i="7"/>
  <c r="B467" i="7"/>
  <c r="N467" i="7" s="1"/>
  <c r="I461" i="7"/>
  <c r="B461" i="7"/>
  <c r="N461" i="7" s="1"/>
  <c r="I455" i="7"/>
  <c r="B455" i="7"/>
  <c r="N455" i="7" s="1"/>
  <c r="B262" i="7"/>
  <c r="N262" i="7" s="1"/>
  <c r="B250" i="7"/>
  <c r="N250" i="7" s="1"/>
  <c r="B238" i="7"/>
  <c r="N238" i="7" s="1"/>
  <c r="B226" i="7"/>
  <c r="N226" i="7" s="1"/>
  <c r="B214" i="7"/>
  <c r="N214" i="7" s="1"/>
  <c r="B202" i="7"/>
  <c r="N202" i="7" s="1"/>
  <c r="B190" i="7"/>
  <c r="N190" i="7" s="1"/>
  <c r="B178" i="7"/>
  <c r="N178" i="7" s="1"/>
  <c r="B441" i="7"/>
  <c r="N441" i="7" s="1"/>
  <c r="B429" i="7"/>
  <c r="N429" i="7" s="1"/>
  <c r="B417" i="7"/>
  <c r="N417" i="7" s="1"/>
  <c r="B405" i="7"/>
  <c r="N405" i="7" s="1"/>
  <c r="B393" i="7"/>
  <c r="N393" i="7" s="1"/>
  <c r="B381" i="7"/>
  <c r="N381" i="7" s="1"/>
  <c r="B369" i="7"/>
  <c r="N369" i="7" s="1"/>
  <c r="B345" i="7"/>
  <c r="N345" i="7" s="1"/>
  <c r="B333" i="7"/>
  <c r="N333" i="7" s="1"/>
  <c r="B321" i="7"/>
  <c r="N321" i="7" s="1"/>
  <c r="G200" i="7"/>
  <c r="I200" i="7"/>
  <c r="G366" i="7"/>
  <c r="I366" i="7"/>
  <c r="G325" i="7"/>
  <c r="I325" i="7"/>
  <c r="I294" i="7"/>
  <c r="I282" i="7"/>
  <c r="G276" i="7"/>
  <c r="I276" i="7"/>
  <c r="I270" i="7"/>
  <c r="G264" i="7"/>
  <c r="I264" i="7"/>
  <c r="G216" i="7"/>
  <c r="I216" i="7"/>
  <c r="G186" i="7"/>
  <c r="I186" i="7"/>
  <c r="I180" i="7"/>
  <c r="I174" i="7"/>
  <c r="G162" i="7"/>
  <c r="I162" i="7"/>
  <c r="G430" i="7"/>
  <c r="I430" i="7"/>
  <c r="G406" i="7"/>
  <c r="I406" i="7"/>
  <c r="G382" i="7"/>
  <c r="I382" i="7"/>
  <c r="G358" i="7"/>
  <c r="I358" i="7"/>
  <c r="B297" i="7"/>
  <c r="N297" i="7" s="1"/>
  <c r="B285" i="7"/>
  <c r="N285" i="7" s="1"/>
  <c r="B273" i="7"/>
  <c r="N273" i="7" s="1"/>
  <c r="B261" i="7"/>
  <c r="N261" i="7" s="1"/>
  <c r="B249" i="7"/>
  <c r="N249" i="7" s="1"/>
  <c r="B237" i="7"/>
  <c r="N237" i="7" s="1"/>
  <c r="B225" i="7"/>
  <c r="N225" i="7" s="1"/>
  <c r="B213" i="7"/>
  <c r="N213" i="7" s="1"/>
  <c r="B201" i="7"/>
  <c r="N201" i="7" s="1"/>
  <c r="B189" i="7"/>
  <c r="N189" i="7" s="1"/>
  <c r="B440" i="7"/>
  <c r="N440" i="7" s="1"/>
  <c r="B428" i="7"/>
  <c r="N428" i="7" s="1"/>
  <c r="B416" i="7"/>
  <c r="N416" i="7" s="1"/>
  <c r="B404" i="7"/>
  <c r="N404" i="7" s="1"/>
  <c r="B392" i="7"/>
  <c r="N392" i="7" s="1"/>
  <c r="B380" i="7"/>
  <c r="N380" i="7" s="1"/>
  <c r="B368" i="7"/>
  <c r="N368" i="7" s="1"/>
  <c r="B356" i="7"/>
  <c r="N356" i="7" s="1"/>
  <c r="B344" i="7"/>
  <c r="N344" i="7" s="1"/>
  <c r="B332" i="7"/>
  <c r="N332" i="7" s="1"/>
  <c r="B320" i="7"/>
  <c r="N320" i="7" s="1"/>
  <c r="I598" i="7"/>
  <c r="B598" i="7"/>
  <c r="N598" i="7" s="1"/>
  <c r="I592" i="7"/>
  <c r="B592" i="7"/>
  <c r="N592" i="7" s="1"/>
  <c r="I586" i="7"/>
  <c r="B586" i="7"/>
  <c r="N586" i="7" s="1"/>
  <c r="I580" i="7"/>
  <c r="B580" i="7"/>
  <c r="N580" i="7" s="1"/>
  <c r="I574" i="7"/>
  <c r="B574" i="7"/>
  <c r="N574" i="7" s="1"/>
  <c r="I568" i="7"/>
  <c r="B568" i="7"/>
  <c r="N568" i="7" s="1"/>
  <c r="I562" i="7"/>
  <c r="B562" i="7"/>
  <c r="N562" i="7" s="1"/>
  <c r="I556" i="7"/>
  <c r="B556" i="7"/>
  <c r="N556" i="7" s="1"/>
  <c r="I550" i="7"/>
  <c r="B550" i="7"/>
  <c r="N550" i="7" s="1"/>
  <c r="G544" i="7"/>
  <c r="I544" i="7"/>
  <c r="B544" i="7"/>
  <c r="N544" i="7" s="1"/>
  <c r="I538" i="7"/>
  <c r="B538" i="7"/>
  <c r="N538" i="7" s="1"/>
  <c r="I532" i="7"/>
  <c r="B532" i="7"/>
  <c r="N532" i="7" s="1"/>
  <c r="I526" i="7"/>
  <c r="B526" i="7"/>
  <c r="N526" i="7" s="1"/>
  <c r="I520" i="7"/>
  <c r="B520" i="7"/>
  <c r="N520" i="7" s="1"/>
  <c r="I514" i="7"/>
  <c r="B514" i="7"/>
  <c r="N514" i="7" s="1"/>
  <c r="I508" i="7"/>
  <c r="B508" i="7"/>
  <c r="N508" i="7" s="1"/>
  <c r="I502" i="7"/>
  <c r="B502" i="7"/>
  <c r="N502" i="7" s="1"/>
  <c r="I496" i="7"/>
  <c r="B496" i="7"/>
  <c r="N496" i="7" s="1"/>
  <c r="I490" i="7"/>
  <c r="B490" i="7"/>
  <c r="N490" i="7" s="1"/>
  <c r="I484" i="7"/>
  <c r="B484" i="7"/>
  <c r="N484" i="7" s="1"/>
  <c r="I478" i="7"/>
  <c r="B478" i="7"/>
  <c r="N478" i="7" s="1"/>
  <c r="I472" i="7"/>
  <c r="B472" i="7"/>
  <c r="N472" i="7" s="1"/>
  <c r="I466" i="7"/>
  <c r="B466" i="7"/>
  <c r="N466" i="7" s="1"/>
  <c r="I460" i="7"/>
  <c r="B460" i="7"/>
  <c r="N460" i="7" s="1"/>
  <c r="I454" i="7"/>
  <c r="B454" i="7"/>
  <c r="N454" i="7" s="1"/>
  <c r="B296" i="7"/>
  <c r="N296" i="7" s="1"/>
  <c r="B284" i="7"/>
  <c r="N284" i="7" s="1"/>
  <c r="B272" i="7"/>
  <c r="N272" i="7" s="1"/>
  <c r="B260" i="7"/>
  <c r="N260" i="7" s="1"/>
  <c r="B236" i="7"/>
  <c r="N236" i="7" s="1"/>
  <c r="B224" i="7"/>
  <c r="N224" i="7" s="1"/>
  <c r="B212" i="7"/>
  <c r="N212" i="7" s="1"/>
  <c r="B200" i="7"/>
  <c r="N200" i="7" s="1"/>
  <c r="B188" i="7"/>
  <c r="N188" i="7" s="1"/>
  <c r="B451" i="7"/>
  <c r="N451" i="7" s="1"/>
  <c r="B439" i="7"/>
  <c r="N439" i="7" s="1"/>
  <c r="B427" i="7"/>
  <c r="N427" i="7" s="1"/>
  <c r="B415" i="7"/>
  <c r="N415" i="7" s="1"/>
  <c r="B403" i="7"/>
  <c r="N403" i="7" s="1"/>
  <c r="B391" i="7"/>
  <c r="N391" i="7" s="1"/>
  <c r="B379" i="7"/>
  <c r="N379" i="7" s="1"/>
  <c r="B367" i="7"/>
  <c r="N367" i="7" s="1"/>
  <c r="B355" i="7"/>
  <c r="N355" i="7" s="1"/>
  <c r="B343" i="7"/>
  <c r="N343" i="7" s="1"/>
  <c r="B331" i="7"/>
  <c r="N331" i="7" s="1"/>
  <c r="B319" i="7"/>
  <c r="N319" i="7" s="1"/>
  <c r="G390" i="7"/>
  <c r="I390" i="7"/>
  <c r="G342" i="7"/>
  <c r="I342" i="7"/>
  <c r="G318" i="7"/>
  <c r="I318" i="7"/>
  <c r="G293" i="7"/>
  <c r="I293" i="7"/>
  <c r="G281" i="7"/>
  <c r="I281" i="7"/>
  <c r="G269" i="7"/>
  <c r="I269" i="7"/>
  <c r="G257" i="7"/>
  <c r="I257" i="7"/>
  <c r="G245" i="7"/>
  <c r="I245" i="7"/>
  <c r="G233" i="7"/>
  <c r="I233" i="7"/>
  <c r="G221" i="7"/>
  <c r="I221" i="7"/>
  <c r="G209" i="7"/>
  <c r="I209" i="7"/>
  <c r="G197" i="7"/>
  <c r="I197" i="7"/>
  <c r="G357" i="7"/>
  <c r="I357" i="7"/>
  <c r="B295" i="7"/>
  <c r="N295" i="7" s="1"/>
  <c r="B283" i="7"/>
  <c r="N283" i="7" s="1"/>
  <c r="B271" i="7"/>
  <c r="N271" i="7" s="1"/>
  <c r="B259" i="7"/>
  <c r="N259" i="7" s="1"/>
  <c r="B247" i="7"/>
  <c r="N247" i="7" s="1"/>
  <c r="B235" i="7"/>
  <c r="N235" i="7" s="1"/>
  <c r="B223" i="7"/>
  <c r="N223" i="7" s="1"/>
  <c r="B211" i="7"/>
  <c r="N211" i="7" s="1"/>
  <c r="B199" i="7"/>
  <c r="N199" i="7" s="1"/>
  <c r="B187" i="7"/>
  <c r="N187" i="7" s="1"/>
  <c r="B450" i="7"/>
  <c r="N450" i="7" s="1"/>
  <c r="B426" i="7"/>
  <c r="N426" i="7" s="1"/>
  <c r="B414" i="7"/>
  <c r="N414" i="7" s="1"/>
  <c r="B402" i="7"/>
  <c r="N402" i="7" s="1"/>
  <c r="B390" i="7"/>
  <c r="N390" i="7" s="1"/>
  <c r="B378" i="7"/>
  <c r="N378" i="7" s="1"/>
  <c r="B366" i="7"/>
  <c r="N366" i="7" s="1"/>
  <c r="B354" i="7"/>
  <c r="N354" i="7" s="1"/>
  <c r="B342" i="7"/>
  <c r="N342" i="7" s="1"/>
  <c r="B330" i="7"/>
  <c r="N330" i="7" s="1"/>
  <c r="B318" i="7"/>
  <c r="N318" i="7" s="1"/>
  <c r="I278" i="7"/>
  <c r="I176" i="7"/>
  <c r="B420" i="7"/>
  <c r="N420" i="7" s="1"/>
  <c r="B384" i="7"/>
  <c r="N384" i="7" s="1"/>
  <c r="I597" i="7"/>
  <c r="B597" i="7"/>
  <c r="N597" i="7" s="1"/>
  <c r="I591" i="7"/>
  <c r="B591" i="7"/>
  <c r="N591" i="7" s="1"/>
  <c r="I585" i="7"/>
  <c r="B585" i="7"/>
  <c r="N585" i="7" s="1"/>
  <c r="I579" i="7"/>
  <c r="B579" i="7"/>
  <c r="N579" i="7" s="1"/>
  <c r="I573" i="7"/>
  <c r="B573" i="7"/>
  <c r="N573" i="7" s="1"/>
  <c r="I567" i="7"/>
  <c r="B567" i="7"/>
  <c r="N567" i="7" s="1"/>
  <c r="I561" i="7"/>
  <c r="B561" i="7"/>
  <c r="N561" i="7" s="1"/>
  <c r="I555" i="7"/>
  <c r="B555" i="7"/>
  <c r="N555" i="7" s="1"/>
  <c r="I549" i="7"/>
  <c r="B549" i="7"/>
  <c r="N549" i="7" s="1"/>
  <c r="I543" i="7"/>
  <c r="B543" i="7"/>
  <c r="N543" i="7" s="1"/>
  <c r="I537" i="7"/>
  <c r="B537" i="7"/>
  <c r="N537" i="7" s="1"/>
  <c r="I531" i="7"/>
  <c r="B531" i="7"/>
  <c r="N531" i="7" s="1"/>
  <c r="I525" i="7"/>
  <c r="B525" i="7"/>
  <c r="N525" i="7" s="1"/>
  <c r="I519" i="7"/>
  <c r="B519" i="7"/>
  <c r="N519" i="7" s="1"/>
  <c r="I513" i="7"/>
  <c r="B513" i="7"/>
  <c r="N513" i="7" s="1"/>
  <c r="I507" i="7"/>
  <c r="B507" i="7"/>
  <c r="N507" i="7" s="1"/>
  <c r="I501" i="7"/>
  <c r="B501" i="7"/>
  <c r="N501" i="7" s="1"/>
  <c r="I495" i="7"/>
  <c r="B495" i="7"/>
  <c r="N495" i="7" s="1"/>
  <c r="I489" i="7"/>
  <c r="B489" i="7"/>
  <c r="N489" i="7" s="1"/>
  <c r="I483" i="7"/>
  <c r="B483" i="7"/>
  <c r="N483" i="7" s="1"/>
  <c r="I477" i="7"/>
  <c r="B477" i="7"/>
  <c r="N477" i="7" s="1"/>
  <c r="I471" i="7"/>
  <c r="B471" i="7"/>
  <c r="N471" i="7" s="1"/>
  <c r="I465" i="7"/>
  <c r="B465" i="7"/>
  <c r="N465" i="7" s="1"/>
  <c r="I459" i="7"/>
  <c r="B459" i="7"/>
  <c r="N459" i="7" s="1"/>
  <c r="I453" i="7"/>
  <c r="B453" i="7"/>
  <c r="N453" i="7" s="1"/>
  <c r="B294" i="7"/>
  <c r="N294" i="7" s="1"/>
  <c r="B282" i="7"/>
  <c r="N282" i="7" s="1"/>
  <c r="B270" i="7"/>
  <c r="N270" i="7" s="1"/>
  <c r="B258" i="7"/>
  <c r="N258" i="7" s="1"/>
  <c r="B246" i="7"/>
  <c r="N246" i="7" s="1"/>
  <c r="B234" i="7"/>
  <c r="N234" i="7" s="1"/>
  <c r="B222" i="7"/>
  <c r="N222" i="7" s="1"/>
  <c r="B210" i="7"/>
  <c r="N210" i="7" s="1"/>
  <c r="B198" i="7"/>
  <c r="N198" i="7" s="1"/>
  <c r="B186" i="7"/>
  <c r="N186" i="7" s="1"/>
  <c r="B449" i="7"/>
  <c r="N449" i="7" s="1"/>
  <c r="B437" i="7"/>
  <c r="N437" i="7" s="1"/>
  <c r="B425" i="7"/>
  <c r="N425" i="7" s="1"/>
  <c r="B413" i="7"/>
  <c r="N413" i="7" s="1"/>
  <c r="B401" i="7"/>
  <c r="N401" i="7" s="1"/>
  <c r="B389" i="7"/>
  <c r="N389" i="7" s="1"/>
  <c r="B377" i="7"/>
  <c r="N377" i="7" s="1"/>
  <c r="B365" i="7"/>
  <c r="N365" i="7" s="1"/>
  <c r="B353" i="7"/>
  <c r="N353" i="7" s="1"/>
  <c r="B341" i="7"/>
  <c r="N341" i="7" s="1"/>
  <c r="B329" i="7"/>
  <c r="N329" i="7" s="1"/>
  <c r="B317" i="7"/>
  <c r="N317" i="7" s="1"/>
  <c r="G438" i="7"/>
  <c r="I438" i="7"/>
  <c r="I298" i="7"/>
  <c r="I286" i="7"/>
  <c r="I274" i="7"/>
  <c r="G232" i="7"/>
  <c r="I232" i="7"/>
  <c r="I154" i="7"/>
  <c r="G446" i="7"/>
  <c r="I446" i="7"/>
  <c r="G422" i="7"/>
  <c r="I422" i="7"/>
  <c r="G398" i="7"/>
  <c r="I398" i="7"/>
  <c r="G374" i="7"/>
  <c r="I374" i="7"/>
  <c r="B293" i="7"/>
  <c r="N293" i="7" s="1"/>
  <c r="B281" i="7"/>
  <c r="N281" i="7" s="1"/>
  <c r="B269" i="7"/>
  <c r="N269" i="7" s="1"/>
  <c r="B257" i="7"/>
  <c r="N257" i="7" s="1"/>
  <c r="B245" i="7"/>
  <c r="N245" i="7" s="1"/>
  <c r="B233" i="7"/>
  <c r="N233" i="7" s="1"/>
  <c r="B221" i="7"/>
  <c r="N221" i="7" s="1"/>
  <c r="B209" i="7"/>
  <c r="N209" i="7" s="1"/>
  <c r="B197" i="7"/>
  <c r="N197" i="7" s="1"/>
  <c r="B185" i="7"/>
  <c r="N185" i="7" s="1"/>
  <c r="B448" i="7"/>
  <c r="N448" i="7" s="1"/>
  <c r="B436" i="7"/>
  <c r="N436" i="7" s="1"/>
  <c r="B424" i="7"/>
  <c r="N424" i="7" s="1"/>
  <c r="B412" i="7"/>
  <c r="N412" i="7" s="1"/>
  <c r="B400" i="7"/>
  <c r="N400" i="7" s="1"/>
  <c r="B388" i="7"/>
  <c r="N388" i="7" s="1"/>
  <c r="B376" i="7"/>
  <c r="N376" i="7" s="1"/>
  <c r="B364" i="7"/>
  <c r="N364" i="7" s="1"/>
  <c r="B352" i="7"/>
  <c r="N352" i="7" s="1"/>
  <c r="B340" i="7"/>
  <c r="N340" i="7" s="1"/>
  <c r="B328" i="7"/>
  <c r="N328" i="7" s="1"/>
  <c r="B316" i="7"/>
  <c r="N316" i="7" s="1"/>
  <c r="G248" i="7"/>
  <c r="I248" i="7"/>
  <c r="B408" i="7"/>
  <c r="N408" i="7" s="1"/>
  <c r="B360" i="7"/>
  <c r="N360" i="7" s="1"/>
  <c r="I302" i="7"/>
  <c r="I596" i="7"/>
  <c r="B596" i="7"/>
  <c r="N596" i="7" s="1"/>
  <c r="I590" i="7"/>
  <c r="B590" i="7"/>
  <c r="N590" i="7" s="1"/>
  <c r="I584" i="7"/>
  <c r="B584" i="7"/>
  <c r="N584" i="7" s="1"/>
  <c r="I578" i="7"/>
  <c r="B578" i="7"/>
  <c r="N578" i="7" s="1"/>
  <c r="I572" i="7"/>
  <c r="B572" i="7"/>
  <c r="N572" i="7" s="1"/>
  <c r="I566" i="7"/>
  <c r="B566" i="7"/>
  <c r="N566" i="7" s="1"/>
  <c r="I560" i="7"/>
  <c r="B560" i="7"/>
  <c r="N560" i="7" s="1"/>
  <c r="I554" i="7"/>
  <c r="B554" i="7"/>
  <c r="N554" i="7" s="1"/>
  <c r="I548" i="7"/>
  <c r="B548" i="7"/>
  <c r="N548" i="7" s="1"/>
  <c r="I542" i="7"/>
  <c r="B542" i="7"/>
  <c r="N542" i="7" s="1"/>
  <c r="I536" i="7"/>
  <c r="B536" i="7"/>
  <c r="N536" i="7" s="1"/>
  <c r="I530" i="7"/>
  <c r="B530" i="7"/>
  <c r="N530" i="7" s="1"/>
  <c r="I524" i="7"/>
  <c r="B524" i="7"/>
  <c r="N524" i="7" s="1"/>
  <c r="I518" i="7"/>
  <c r="B518" i="7"/>
  <c r="N518" i="7" s="1"/>
  <c r="I512" i="7"/>
  <c r="B512" i="7"/>
  <c r="N512" i="7" s="1"/>
  <c r="I506" i="7"/>
  <c r="B506" i="7"/>
  <c r="N506" i="7" s="1"/>
  <c r="I500" i="7"/>
  <c r="B500" i="7"/>
  <c r="N500" i="7" s="1"/>
  <c r="I494" i="7"/>
  <c r="B494" i="7"/>
  <c r="N494" i="7" s="1"/>
  <c r="I488" i="7"/>
  <c r="B488" i="7"/>
  <c r="N488" i="7" s="1"/>
  <c r="I482" i="7"/>
  <c r="B482" i="7"/>
  <c r="N482" i="7" s="1"/>
  <c r="I476" i="7"/>
  <c r="B476" i="7"/>
  <c r="N476" i="7" s="1"/>
  <c r="I470" i="7"/>
  <c r="B470" i="7"/>
  <c r="N470" i="7" s="1"/>
  <c r="I464" i="7"/>
  <c r="B464" i="7"/>
  <c r="N464" i="7" s="1"/>
  <c r="I458" i="7"/>
  <c r="B458" i="7"/>
  <c r="N458" i="7" s="1"/>
  <c r="I452" i="7"/>
  <c r="G593" i="7"/>
  <c r="B292" i="7"/>
  <c r="N292" i="7" s="1"/>
  <c r="B280" i="7"/>
  <c r="N280" i="7" s="1"/>
  <c r="B268" i="7"/>
  <c r="N268" i="7" s="1"/>
  <c r="B256" i="7"/>
  <c r="N256" i="7" s="1"/>
  <c r="B244" i="7"/>
  <c r="N244" i="7" s="1"/>
  <c r="B232" i="7"/>
  <c r="N232" i="7" s="1"/>
  <c r="B220" i="7"/>
  <c r="N220" i="7" s="1"/>
  <c r="B208" i="7"/>
  <c r="N208" i="7" s="1"/>
  <c r="B196" i="7"/>
  <c r="N196" i="7" s="1"/>
  <c r="B184" i="7"/>
  <c r="N184" i="7" s="1"/>
  <c r="B447" i="7"/>
  <c r="N447" i="7" s="1"/>
  <c r="B435" i="7"/>
  <c r="N435" i="7" s="1"/>
  <c r="B423" i="7"/>
  <c r="N423" i="7" s="1"/>
  <c r="B411" i="7"/>
  <c r="N411" i="7" s="1"/>
  <c r="B399" i="7"/>
  <c r="N399" i="7" s="1"/>
  <c r="B387" i="7"/>
  <c r="N387" i="7" s="1"/>
  <c r="B375" i="7"/>
  <c r="N375" i="7" s="1"/>
  <c r="B363" i="7"/>
  <c r="N363" i="7" s="1"/>
  <c r="B351" i="7"/>
  <c r="N351" i="7" s="1"/>
  <c r="B339" i="7"/>
  <c r="N339" i="7" s="1"/>
  <c r="B327" i="7"/>
  <c r="N327" i="7" s="1"/>
  <c r="B315" i="7"/>
  <c r="N315" i="7" s="1"/>
  <c r="G87" i="7"/>
  <c r="G425" i="7"/>
  <c r="G361" i="7"/>
  <c r="G117" i="7"/>
  <c r="G346" i="7"/>
  <c r="G338" i="7"/>
  <c r="G330" i="7"/>
  <c r="G322" i="7"/>
  <c r="G314" i="7"/>
  <c r="G185" i="7"/>
  <c r="G92" i="7"/>
  <c r="G86" i="7"/>
  <c r="G80" i="7"/>
  <c r="G74" i="7"/>
  <c r="G68" i="7"/>
  <c r="G62" i="7"/>
  <c r="G56" i="7"/>
  <c r="G50" i="7"/>
  <c r="G44" i="7"/>
  <c r="G38" i="7"/>
  <c r="G32" i="7"/>
  <c r="G26" i="7"/>
  <c r="G20" i="7"/>
  <c r="G14" i="7"/>
  <c r="G8" i="7"/>
  <c r="G597" i="7"/>
  <c r="G589" i="7"/>
  <c r="G585" i="7"/>
  <c r="G581" i="7"/>
  <c r="G577" i="7"/>
  <c r="G573" i="7"/>
  <c r="G569" i="7"/>
  <c r="G565" i="7"/>
  <c r="G561" i="7"/>
  <c r="G557" i="7"/>
  <c r="G553" i="7"/>
  <c r="G549" i="7"/>
  <c r="G545" i="7"/>
  <c r="G541" i="7"/>
  <c r="G537" i="7"/>
  <c r="G533" i="7"/>
  <c r="G529" i="7"/>
  <c r="G525" i="7"/>
  <c r="G521" i="7"/>
  <c r="G517" i="7"/>
  <c r="G513" i="7"/>
  <c r="G509" i="7"/>
  <c r="G505" i="7"/>
  <c r="G501" i="7"/>
  <c r="G497" i="7"/>
  <c r="G493" i="7"/>
  <c r="G489" i="7"/>
  <c r="G485" i="7"/>
  <c r="G481" i="7"/>
  <c r="G477" i="7"/>
  <c r="G473" i="7"/>
  <c r="G469" i="7"/>
  <c r="G465" i="7"/>
  <c r="G461" i="7"/>
  <c r="G457" i="7"/>
  <c r="G453" i="7"/>
  <c r="G33" i="7"/>
  <c r="G294" i="7"/>
  <c r="G39" i="7"/>
  <c r="G449" i="7"/>
  <c r="G401" i="7"/>
  <c r="G377" i="7"/>
  <c r="G141" i="7"/>
  <c r="G448" i="7"/>
  <c r="G444" i="7"/>
  <c r="G440" i="7"/>
  <c r="G436" i="7"/>
  <c r="G432" i="7"/>
  <c r="G428" i="7"/>
  <c r="G424" i="7"/>
  <c r="G420" i="7"/>
  <c r="G416" i="7"/>
  <c r="G412" i="7"/>
  <c r="G408" i="7"/>
  <c r="G404" i="7"/>
  <c r="G400" i="7"/>
  <c r="G396" i="7"/>
  <c r="G392" i="7"/>
  <c r="G388" i="7"/>
  <c r="G384" i="7"/>
  <c r="G380" i="7"/>
  <c r="G376" i="7"/>
  <c r="G372" i="7"/>
  <c r="G368" i="7"/>
  <c r="G364" i="7"/>
  <c r="G360" i="7"/>
  <c r="G356" i="7"/>
  <c r="G352" i="7"/>
  <c r="G148" i="7"/>
  <c r="G144" i="7"/>
  <c r="G140" i="7"/>
  <c r="G136" i="7"/>
  <c r="G132" i="7"/>
  <c r="G128" i="7"/>
  <c r="G124" i="7"/>
  <c r="G120" i="7"/>
  <c r="G116" i="7"/>
  <c r="G112" i="7"/>
  <c r="G108" i="7"/>
  <c r="G104" i="7"/>
  <c r="G100" i="7"/>
  <c r="G61" i="7"/>
  <c r="G13" i="7"/>
  <c r="G274" i="7"/>
  <c r="G524" i="7"/>
  <c r="G27" i="7"/>
  <c r="G433" i="7"/>
  <c r="G409" i="7"/>
  <c r="G385" i="7"/>
  <c r="G129" i="7"/>
  <c r="G189" i="7"/>
  <c r="G91" i="7"/>
  <c r="G79" i="7"/>
  <c r="G67" i="7"/>
  <c r="G55" i="7"/>
  <c r="G43" i="7"/>
  <c r="G31" i="7"/>
  <c r="G19" i="7"/>
  <c r="G7" i="7"/>
  <c r="G345" i="7"/>
  <c r="G337" i="7"/>
  <c r="G329" i="7"/>
  <c r="G321" i="7"/>
  <c r="G313" i="7"/>
  <c r="G188" i="7"/>
  <c r="G184" i="7"/>
  <c r="G41" i="7"/>
  <c r="G284" i="7"/>
  <c r="G584" i="7"/>
  <c r="G600" i="7"/>
  <c r="G596" i="7"/>
  <c r="G592" i="7"/>
  <c r="G588" i="7"/>
  <c r="G580" i="7"/>
  <c r="G576" i="7"/>
  <c r="G572" i="7"/>
  <c r="G568" i="7"/>
  <c r="G564" i="7"/>
  <c r="G556" i="7"/>
  <c r="G552" i="7"/>
  <c r="G548" i="7"/>
  <c r="G540" i="7"/>
  <c r="G536" i="7"/>
  <c r="G532" i="7"/>
  <c r="G528" i="7"/>
  <c r="G516" i="7"/>
  <c r="G512" i="7"/>
  <c r="G508" i="7"/>
  <c r="G504" i="7"/>
  <c r="G492" i="7"/>
  <c r="G488" i="7"/>
  <c r="G484" i="7"/>
  <c r="G480" i="7"/>
  <c r="G468" i="7"/>
  <c r="G464" i="7"/>
  <c r="G460" i="7"/>
  <c r="G456" i="7"/>
  <c r="G69" i="7"/>
  <c r="G21" i="7"/>
  <c r="G282" i="7"/>
  <c r="G260" i="7"/>
  <c r="G244" i="7"/>
  <c r="G228" i="7"/>
  <c r="G212" i="7"/>
  <c r="G196" i="7"/>
  <c r="G381" i="7"/>
  <c r="G349" i="7"/>
  <c r="G317" i="7"/>
  <c r="G520" i="7"/>
  <c r="G51" i="7"/>
  <c r="G96" i="7"/>
  <c r="G90" i="7"/>
  <c r="G84" i="7"/>
  <c r="G78" i="7"/>
  <c r="G72" i="7"/>
  <c r="G66" i="7"/>
  <c r="G60" i="7"/>
  <c r="G54" i="7"/>
  <c r="G48" i="7"/>
  <c r="G42" i="7"/>
  <c r="G36" i="7"/>
  <c r="G30" i="7"/>
  <c r="G24" i="7"/>
  <c r="G18" i="7"/>
  <c r="G12" i="7"/>
  <c r="G6" i="7"/>
  <c r="G451" i="7"/>
  <c r="G447" i="7"/>
  <c r="G443" i="7"/>
  <c r="G439" i="7"/>
  <c r="G435" i="7"/>
  <c r="G431" i="7"/>
  <c r="G427" i="7"/>
  <c r="G423" i="7"/>
  <c r="G419" i="7"/>
  <c r="G415" i="7"/>
  <c r="G411" i="7"/>
  <c r="G407" i="7"/>
  <c r="G403" i="7"/>
  <c r="G399" i="7"/>
  <c r="G395" i="7"/>
  <c r="G391" i="7"/>
  <c r="G387" i="7"/>
  <c r="G383" i="7"/>
  <c r="G379" i="7"/>
  <c r="G375" i="7"/>
  <c r="G371" i="7"/>
  <c r="G367" i="7"/>
  <c r="G363" i="7"/>
  <c r="G359" i="7"/>
  <c r="G355" i="7"/>
  <c r="G147" i="7"/>
  <c r="G143" i="7"/>
  <c r="G139" i="7"/>
  <c r="G135" i="7"/>
  <c r="G131" i="7"/>
  <c r="G127" i="7"/>
  <c r="G123" i="7"/>
  <c r="G119" i="7"/>
  <c r="G115" i="7"/>
  <c r="G111" i="7"/>
  <c r="G107" i="7"/>
  <c r="G103" i="7"/>
  <c r="G99" i="7"/>
  <c r="G93" i="7"/>
  <c r="G85" i="7"/>
  <c r="G77" i="7"/>
  <c r="G49" i="7"/>
  <c r="G301" i="7"/>
  <c r="G292" i="7"/>
  <c r="G500" i="7"/>
  <c r="G75" i="7"/>
  <c r="G3" i="7"/>
  <c r="G441" i="7"/>
  <c r="G353" i="7"/>
  <c r="G348" i="7"/>
  <c r="G344" i="7"/>
  <c r="G340" i="7"/>
  <c r="G336" i="7"/>
  <c r="G332" i="7"/>
  <c r="G328" i="7"/>
  <c r="G324" i="7"/>
  <c r="G320" i="7"/>
  <c r="G316" i="7"/>
  <c r="G312" i="7"/>
  <c r="G299" i="7"/>
  <c r="G295" i="7"/>
  <c r="G291" i="7"/>
  <c r="G287" i="7"/>
  <c r="G283" i="7"/>
  <c r="G279" i="7"/>
  <c r="G275" i="7"/>
  <c r="G271" i="7"/>
  <c r="G267" i="7"/>
  <c r="G263" i="7"/>
  <c r="G259" i="7"/>
  <c r="G255" i="7"/>
  <c r="G251" i="7"/>
  <c r="G247" i="7"/>
  <c r="G243" i="7"/>
  <c r="G239" i="7"/>
  <c r="G235" i="7"/>
  <c r="G231" i="7"/>
  <c r="G227" i="7"/>
  <c r="G223" i="7"/>
  <c r="G219" i="7"/>
  <c r="G215" i="7"/>
  <c r="G211" i="7"/>
  <c r="G207" i="7"/>
  <c r="G203" i="7"/>
  <c r="G199" i="7"/>
  <c r="G195" i="7"/>
  <c r="G191" i="7"/>
  <c r="G187" i="7"/>
  <c r="G183" i="7"/>
  <c r="G179" i="7"/>
  <c r="G151" i="7"/>
  <c r="G29" i="7"/>
  <c r="G290" i="7"/>
  <c r="G272" i="7"/>
  <c r="G417" i="7"/>
  <c r="G95" i="7"/>
  <c r="G83" i="7"/>
  <c r="G71" i="7"/>
  <c r="G59" i="7"/>
  <c r="G47" i="7"/>
  <c r="G35" i="7"/>
  <c r="G23" i="7"/>
  <c r="G11" i="7"/>
  <c r="G599" i="7"/>
  <c r="G595" i="7"/>
  <c r="G591" i="7"/>
  <c r="G587" i="7"/>
  <c r="G583" i="7"/>
  <c r="G579" i="7"/>
  <c r="G571" i="7"/>
  <c r="G567" i="7"/>
  <c r="G559" i="7"/>
  <c r="G555" i="7"/>
  <c r="G551" i="7"/>
  <c r="G543" i="7"/>
  <c r="G539" i="7"/>
  <c r="G535" i="7"/>
  <c r="G531" i="7"/>
  <c r="G527" i="7"/>
  <c r="G523" i="7"/>
  <c r="G519" i="7"/>
  <c r="G515" i="7"/>
  <c r="G511" i="7"/>
  <c r="G507" i="7"/>
  <c r="G503" i="7"/>
  <c r="G499" i="7"/>
  <c r="G495" i="7"/>
  <c r="G491" i="7"/>
  <c r="G487" i="7"/>
  <c r="G483" i="7"/>
  <c r="G479" i="7"/>
  <c r="G475" i="7"/>
  <c r="G471" i="7"/>
  <c r="G467" i="7"/>
  <c r="G463" i="7"/>
  <c r="G459" i="7"/>
  <c r="G455" i="7"/>
  <c r="G57" i="7"/>
  <c r="G9" i="7"/>
  <c r="G300" i="7"/>
  <c r="G256" i="7"/>
  <c r="G240" i="7"/>
  <c r="G224" i="7"/>
  <c r="G208" i="7"/>
  <c r="G192" i="7"/>
  <c r="G437" i="7"/>
  <c r="G405" i="7"/>
  <c r="G373" i="7"/>
  <c r="G341" i="7"/>
  <c r="G496" i="7"/>
  <c r="G450" i="7"/>
  <c r="G442" i="7"/>
  <c r="G434" i="7"/>
  <c r="G426" i="7"/>
  <c r="G418" i="7"/>
  <c r="G410" i="7"/>
  <c r="G402" i="7"/>
  <c r="G394" i="7"/>
  <c r="G386" i="7"/>
  <c r="G378" i="7"/>
  <c r="G370" i="7"/>
  <c r="G362" i="7"/>
  <c r="G354" i="7"/>
  <c r="G150" i="7"/>
  <c r="G146" i="7"/>
  <c r="G142" i="7"/>
  <c r="G138" i="7"/>
  <c r="G134" i="7"/>
  <c r="G130" i="7"/>
  <c r="G126" i="7"/>
  <c r="G122" i="7"/>
  <c r="G118" i="7"/>
  <c r="G114" i="7"/>
  <c r="G110" i="7"/>
  <c r="G106" i="7"/>
  <c r="G102" i="7"/>
  <c r="G98" i="7"/>
  <c r="G37" i="7"/>
  <c r="G298" i="7"/>
  <c r="G280" i="7"/>
  <c r="G476" i="7"/>
  <c r="G63" i="7"/>
  <c r="G15" i="7"/>
  <c r="G393" i="7"/>
  <c r="G369" i="7"/>
  <c r="G94" i="7"/>
  <c r="G88" i="7"/>
  <c r="G82" i="7"/>
  <c r="G76" i="7"/>
  <c r="G70" i="7"/>
  <c r="G64" i="7"/>
  <c r="G58" i="7"/>
  <c r="G52" i="7"/>
  <c r="G46" i="7"/>
  <c r="G40" i="7"/>
  <c r="G34" i="7"/>
  <c r="G28" i="7"/>
  <c r="G22" i="7"/>
  <c r="G16" i="7"/>
  <c r="G10" i="7"/>
  <c r="G4" i="7"/>
  <c r="G351" i="7"/>
  <c r="G347" i="7"/>
  <c r="G343" i="7"/>
  <c r="G339" i="7"/>
  <c r="G335" i="7"/>
  <c r="G331" i="7"/>
  <c r="G327" i="7"/>
  <c r="G323" i="7"/>
  <c r="G319" i="7"/>
  <c r="G315" i="7"/>
  <c r="G311" i="7"/>
  <c r="G270" i="7"/>
  <c r="G266" i="7"/>
  <c r="G262" i="7"/>
  <c r="G258" i="7"/>
  <c r="G254" i="7"/>
  <c r="G250" i="7"/>
  <c r="G246" i="7"/>
  <c r="G242" i="7"/>
  <c r="G238" i="7"/>
  <c r="G234" i="7"/>
  <c r="G230" i="7"/>
  <c r="G226" i="7"/>
  <c r="G222" i="7"/>
  <c r="G218" i="7"/>
  <c r="G214" i="7"/>
  <c r="G210" i="7"/>
  <c r="G206" i="7"/>
  <c r="G202" i="7"/>
  <c r="G198" i="7"/>
  <c r="G194" i="7"/>
  <c r="G190" i="7"/>
  <c r="G182" i="7"/>
  <c r="G178" i="7"/>
  <c r="G65" i="7"/>
  <c r="G17" i="7"/>
  <c r="G278" i="7"/>
  <c r="G563" i="7"/>
  <c r="G598" i="7"/>
  <c r="G594" i="7"/>
  <c r="G590" i="7"/>
  <c r="G586" i="7"/>
  <c r="G582" i="7"/>
  <c r="G578" i="7"/>
  <c r="G574" i="7"/>
  <c r="G570" i="7"/>
  <c r="G566" i="7"/>
  <c r="G562" i="7"/>
  <c r="G558" i="7"/>
  <c r="G554" i="7"/>
  <c r="G550" i="7"/>
  <c r="G546" i="7"/>
  <c r="G542" i="7"/>
  <c r="G538" i="7"/>
  <c r="G534" i="7"/>
  <c r="G530" i="7"/>
  <c r="G526" i="7"/>
  <c r="G522" i="7"/>
  <c r="G518" i="7"/>
  <c r="G514" i="7"/>
  <c r="G510" i="7"/>
  <c r="G506" i="7"/>
  <c r="G502" i="7"/>
  <c r="G498" i="7"/>
  <c r="G494" i="7"/>
  <c r="G490" i="7"/>
  <c r="G486" i="7"/>
  <c r="G482" i="7"/>
  <c r="G478" i="7"/>
  <c r="G474" i="7"/>
  <c r="G470" i="7"/>
  <c r="G466" i="7"/>
  <c r="G462" i="7"/>
  <c r="G458" i="7"/>
  <c r="G454" i="7"/>
  <c r="G288" i="7"/>
  <c r="G268" i="7"/>
  <c r="G252" i="7"/>
  <c r="G236" i="7"/>
  <c r="G220" i="7"/>
  <c r="G204" i="7"/>
  <c r="G429" i="7"/>
  <c r="G397" i="7"/>
  <c r="G365" i="7"/>
  <c r="G333" i="7"/>
  <c r="G601" i="7"/>
  <c r="G560" i="7"/>
  <c r="G472" i="7"/>
  <c r="X15" i="7" l="1"/>
  <c r="X344" i="7"/>
  <c r="X5" i="7"/>
  <c r="X228" i="7"/>
  <c r="X316" i="7"/>
  <c r="X284" i="7"/>
  <c r="X259" i="7"/>
  <c r="X492" i="7"/>
  <c r="X352" i="7"/>
  <c r="X440" i="7"/>
  <c r="X467" i="7"/>
  <c r="X346" i="7"/>
  <c r="X513" i="7"/>
  <c r="X33" i="7"/>
  <c r="X532" i="7"/>
  <c r="X537" i="7"/>
  <c r="X477" i="7"/>
  <c r="X221" i="7"/>
  <c r="X157" i="7"/>
  <c r="X302" i="7"/>
  <c r="X7" i="7"/>
  <c r="X61" i="7"/>
  <c r="X408" i="7"/>
  <c r="X597" i="7"/>
  <c r="X232" i="7"/>
  <c r="X85" i="7"/>
  <c r="X10" i="7"/>
  <c r="X591" i="7"/>
  <c r="X177" i="7"/>
  <c r="X222" i="7"/>
  <c r="X428" i="7"/>
  <c r="X225" i="7"/>
  <c r="X556" i="7"/>
  <c r="X126" i="7"/>
  <c r="X478" i="7"/>
  <c r="X320" i="7"/>
  <c r="X553" i="7"/>
  <c r="X256" i="7"/>
  <c r="X317" i="7"/>
  <c r="X319" i="7"/>
  <c r="X502" i="7"/>
  <c r="X282" i="7"/>
  <c r="X210" i="7"/>
  <c r="X178" i="7"/>
  <c r="X354" i="7"/>
  <c r="X572" i="7"/>
  <c r="X240" i="7"/>
  <c r="X505" i="7"/>
  <c r="X540" i="7"/>
  <c r="X541" i="7"/>
  <c r="X112" i="7"/>
  <c r="X40" i="7"/>
  <c r="X375" i="7"/>
  <c r="X121" i="7"/>
  <c r="X233" i="7"/>
  <c r="X353" i="7"/>
  <c r="X201" i="7"/>
  <c r="X511" i="7"/>
  <c r="X351" i="7"/>
  <c r="X349" i="7"/>
  <c r="X142" i="7"/>
  <c r="X70" i="7"/>
  <c r="X275" i="7"/>
  <c r="X115" i="7"/>
  <c r="X526" i="7"/>
  <c r="X125" i="7"/>
  <c r="X53" i="7"/>
  <c r="X303" i="7"/>
  <c r="X483" i="7"/>
  <c r="X155" i="7"/>
  <c r="X83" i="7"/>
  <c r="X285" i="7"/>
  <c r="X578" i="7"/>
  <c r="X217" i="7"/>
  <c r="X395" i="7"/>
  <c r="X367" i="7"/>
  <c r="X570" i="7"/>
  <c r="X78" i="7"/>
  <c r="X579" i="7"/>
  <c r="X227" i="7"/>
  <c r="X173" i="7"/>
  <c r="X101" i="7"/>
  <c r="X29" i="7"/>
  <c r="X366" i="7"/>
  <c r="X38" i="7"/>
  <c r="X394" i="7"/>
  <c r="X123" i="7"/>
  <c r="X51" i="7"/>
  <c r="X406" i="7"/>
  <c r="X391" i="7"/>
  <c r="X509" i="7"/>
  <c r="X3" i="7"/>
  <c r="X460" i="7"/>
  <c r="X132" i="7"/>
  <c r="X60" i="7"/>
  <c r="X397" i="7"/>
  <c r="X427" i="7"/>
  <c r="X507" i="7"/>
  <c r="X506" i="7"/>
  <c r="X166" i="7"/>
  <c r="X371" i="7"/>
  <c r="X57" i="7"/>
  <c r="X164" i="7"/>
  <c r="X520" i="7"/>
  <c r="X224" i="7"/>
  <c r="X393" i="7"/>
  <c r="X379" i="7"/>
  <c r="X436" i="7"/>
  <c r="X387" i="7"/>
  <c r="X186" i="7"/>
  <c r="X410" i="7"/>
  <c r="X550" i="7"/>
  <c r="X404" i="7"/>
  <c r="X433" i="7"/>
  <c r="X373" i="7"/>
  <c r="X324" i="7"/>
  <c r="X149" i="7"/>
  <c r="X330" i="7"/>
  <c r="X538" i="7"/>
  <c r="X423" i="7"/>
  <c r="X264" i="7"/>
  <c r="X456" i="7"/>
  <c r="X385" i="7"/>
  <c r="X493" i="7"/>
  <c r="X500" i="7"/>
  <c r="X484" i="7"/>
  <c r="X192" i="7"/>
  <c r="X212" i="7"/>
  <c r="X405" i="7"/>
  <c r="X314" i="7"/>
  <c r="X469" i="7"/>
  <c r="X270" i="7"/>
  <c r="X426" i="7"/>
  <c r="X389" i="7"/>
  <c r="X334" i="7"/>
  <c r="X552" i="7"/>
  <c r="X439" i="7"/>
  <c r="X392" i="7"/>
  <c r="X185" i="7"/>
  <c r="X113" i="7"/>
  <c r="X41" i="7"/>
  <c r="X424" i="7"/>
  <c r="X376" i="7"/>
  <c r="X530" i="7"/>
  <c r="X26" i="7"/>
  <c r="X575" i="7"/>
  <c r="X466" i="7"/>
  <c r="X8" i="7"/>
  <c r="X450" i="7"/>
  <c r="X476" i="7"/>
  <c r="X160" i="7"/>
  <c r="X220" i="7"/>
  <c r="X63" i="7"/>
  <c r="X582" i="7"/>
  <c r="X534" i="7"/>
  <c r="X122" i="7"/>
  <c r="X435" i="7"/>
  <c r="X581" i="7"/>
  <c r="X372" i="7"/>
  <c r="X419" i="7"/>
  <c r="X529" i="7"/>
  <c r="X528" i="7"/>
  <c r="X599" i="7"/>
  <c r="X512" i="7"/>
  <c r="X559" i="7"/>
  <c r="X594" i="7"/>
  <c r="X473" i="7"/>
  <c r="X241" i="7"/>
  <c r="X24" i="7"/>
  <c r="X356" i="7"/>
  <c r="X565" i="7"/>
  <c r="X415" i="7"/>
  <c r="X468" i="7"/>
  <c r="X79" i="7"/>
  <c r="X403" i="7"/>
  <c r="X148" i="7"/>
  <c r="X341" i="7"/>
  <c r="X249" i="7"/>
  <c r="X474" i="7"/>
  <c r="X169" i="7"/>
  <c r="X97" i="7"/>
  <c r="X229" i="7"/>
  <c r="X446" i="7"/>
  <c r="X165" i="7"/>
  <c r="X380" i="7"/>
  <c r="X136" i="7"/>
  <c r="X183" i="7"/>
  <c r="X111" i="7"/>
  <c r="X328" i="7"/>
  <c r="X544" i="7"/>
  <c r="X48" i="7"/>
  <c r="X567" i="7"/>
  <c r="X239" i="7"/>
  <c r="X154" i="7"/>
  <c r="X310" i="7"/>
  <c r="X577" i="7"/>
  <c r="X152" i="7"/>
  <c r="X80" i="7"/>
  <c r="X545" i="7"/>
  <c r="X265" i="7"/>
  <c r="X496" i="7"/>
  <c r="X383" i="7"/>
  <c r="X442" i="7"/>
  <c r="X516" i="7"/>
  <c r="X504" i="7"/>
  <c r="X308" i="7"/>
  <c r="X587" i="7"/>
  <c r="X551" i="7"/>
  <c r="X585" i="7"/>
  <c r="X245" i="7"/>
  <c r="X196" i="7"/>
  <c r="X535" i="7"/>
  <c r="X6" i="7"/>
  <c r="X388" i="7"/>
  <c r="X36" i="7"/>
  <c r="X510" i="7"/>
  <c r="X158" i="7"/>
  <c r="X517" i="7"/>
  <c r="X277" i="7"/>
  <c r="X180" i="7"/>
  <c r="X108" i="7"/>
  <c r="X162" i="7"/>
  <c r="X299" i="7"/>
  <c r="X215" i="7"/>
  <c r="X23" i="7"/>
  <c r="X542" i="7"/>
  <c r="X286" i="7"/>
  <c r="X407" i="7"/>
  <c r="X323" i="7"/>
  <c r="X322" i="7"/>
  <c r="X174" i="7"/>
  <c r="X140" i="7"/>
  <c r="X68" i="7"/>
  <c r="X429" i="7"/>
  <c r="X381" i="7"/>
  <c r="X331" i="7"/>
  <c r="X257" i="7"/>
  <c r="X438" i="7"/>
  <c r="X475" i="7"/>
  <c r="X243" i="7"/>
  <c r="X218" i="7"/>
  <c r="X42" i="7"/>
  <c r="X145" i="7"/>
  <c r="X73" i="7"/>
  <c r="X301" i="7"/>
  <c r="X481" i="7"/>
  <c r="X143" i="7"/>
  <c r="X312" i="7"/>
  <c r="X130" i="7"/>
  <c r="X58" i="7"/>
  <c r="X347" i="7"/>
  <c r="X574" i="7"/>
  <c r="X153" i="7"/>
  <c r="X81" i="7"/>
  <c r="X189" i="7"/>
  <c r="X600" i="7"/>
  <c r="X576" i="7"/>
  <c r="X187" i="7"/>
  <c r="X208" i="7"/>
  <c r="X422" i="7"/>
  <c r="X494" i="7"/>
  <c r="X598" i="7"/>
  <c r="X65" i="7"/>
  <c r="X9" i="7"/>
  <c r="X159" i="7"/>
  <c r="X546" i="7"/>
  <c r="X74" i="7"/>
  <c r="X168" i="7"/>
  <c r="X445" i="7"/>
  <c r="X495" i="7"/>
  <c r="X131" i="7"/>
  <c r="X251" i="7"/>
  <c r="X118" i="7"/>
  <c r="X46" i="7"/>
  <c r="X238" i="7"/>
  <c r="X214" i="7"/>
  <c r="X382" i="7"/>
  <c r="X141" i="7"/>
  <c r="X294" i="7"/>
  <c r="X539" i="7"/>
  <c r="X452" i="7"/>
  <c r="X525" i="7"/>
  <c r="X197" i="7"/>
  <c r="X365" i="7"/>
  <c r="X586" i="7"/>
  <c r="X255" i="7"/>
  <c r="X134" i="7"/>
  <c r="X514" i="7"/>
  <c r="X253" i="7"/>
  <c r="X205" i="7"/>
  <c r="X374" i="7"/>
  <c r="X30" i="7"/>
  <c r="X568" i="7"/>
  <c r="X471" i="7"/>
  <c r="X11" i="7"/>
  <c r="X272" i="7"/>
  <c r="X175" i="7"/>
  <c r="X536" i="7"/>
  <c r="X231" i="7"/>
  <c r="X508" i="7"/>
  <c r="X45" i="7"/>
  <c r="X188" i="7"/>
  <c r="X548" i="7"/>
  <c r="X184" i="7"/>
  <c r="X292" i="7"/>
  <c r="X401" i="7"/>
  <c r="X54" i="7"/>
  <c r="X523" i="7"/>
  <c r="X487" i="7"/>
  <c r="X171" i="7"/>
  <c r="X99" i="7"/>
  <c r="X86" i="7"/>
  <c r="X278" i="7"/>
  <c r="X242" i="7"/>
  <c r="X20" i="7"/>
  <c r="X339" i="7"/>
  <c r="X13" i="7"/>
  <c r="X557" i="7"/>
  <c r="X21" i="7"/>
  <c r="X338" i="7"/>
  <c r="X418" i="7"/>
  <c r="X59" i="7"/>
  <c r="X420" i="7"/>
  <c r="X396" i="7"/>
  <c r="X384" i="7"/>
  <c r="X298" i="7"/>
  <c r="X589" i="7"/>
  <c r="X69" i="7"/>
  <c r="X430" i="7"/>
  <c r="X176" i="7"/>
  <c r="X104" i="7"/>
  <c r="X31" i="7"/>
  <c r="X211" i="7"/>
  <c r="X138" i="7"/>
  <c r="X549" i="7"/>
  <c r="X489" i="7"/>
  <c r="X161" i="7"/>
  <c r="X89" i="7"/>
  <c r="X293" i="7"/>
  <c r="X269" i="7"/>
  <c r="X172" i="7"/>
  <c r="X100" i="7"/>
  <c r="X413" i="7"/>
  <c r="X35" i="7"/>
  <c r="X258" i="7"/>
  <c r="X87" i="7"/>
  <c r="X448" i="7"/>
  <c r="X522" i="7"/>
  <c r="X486" i="7"/>
  <c r="X462" i="7"/>
  <c r="X146" i="7"/>
  <c r="X447" i="7"/>
  <c r="X246" i="7"/>
  <c r="X133" i="7"/>
  <c r="X472" i="7"/>
  <c r="X96" i="7"/>
  <c r="X216" i="7"/>
  <c r="X325" i="7"/>
  <c r="X562" i="7"/>
  <c r="X343" i="7"/>
  <c r="X119" i="7"/>
  <c r="X47" i="7"/>
  <c r="X360" i="7"/>
  <c r="X554" i="7"/>
  <c r="X106" i="7"/>
  <c r="X190" i="7"/>
  <c r="X129" i="7"/>
  <c r="X480" i="7"/>
  <c r="X92" i="7"/>
  <c r="X235" i="7"/>
  <c r="X27" i="7"/>
  <c r="X32" i="7"/>
  <c r="X150" i="7"/>
  <c r="X563" i="7"/>
  <c r="X527" i="7"/>
  <c r="X103" i="7"/>
  <c r="X66" i="7"/>
  <c r="X561" i="7"/>
  <c r="X390" i="7"/>
  <c r="X437" i="7"/>
  <c r="X592" i="7"/>
  <c r="X300" i="7"/>
  <c r="X432" i="7"/>
  <c r="X273" i="7"/>
  <c r="X296" i="7"/>
  <c r="X236" i="7"/>
  <c r="X198" i="7"/>
  <c r="X77" i="7"/>
  <c r="X281" i="7"/>
  <c r="X25" i="7"/>
  <c r="X88" i="7"/>
  <c r="X329" i="7"/>
  <c r="X571" i="7"/>
  <c r="X147" i="7"/>
  <c r="X75" i="7"/>
  <c r="X279" i="7"/>
  <c r="X267" i="7"/>
  <c r="X195" i="7"/>
  <c r="X19" i="7"/>
  <c r="X498" i="7"/>
  <c r="X62" i="7"/>
  <c r="X206" i="7"/>
  <c r="X363" i="7"/>
  <c r="X315" i="7"/>
  <c r="X569" i="7"/>
  <c r="X533" i="7"/>
  <c r="X497" i="7"/>
  <c r="X461" i="7"/>
  <c r="X49" i="7"/>
  <c r="X289" i="7"/>
  <c r="X4" i="7"/>
  <c r="X434" i="7"/>
  <c r="X398" i="7"/>
  <c r="X350" i="7"/>
  <c r="X326" i="7"/>
  <c r="X156" i="7"/>
  <c r="X84" i="7"/>
  <c r="X204" i="7"/>
  <c r="X22" i="7"/>
  <c r="X421" i="7"/>
  <c r="X337" i="7"/>
  <c r="X313" i="7"/>
  <c r="X332" i="7"/>
  <c r="X555" i="7"/>
  <c r="X179" i="7"/>
  <c r="X107" i="7"/>
  <c r="X263" i="7"/>
  <c r="X444" i="7"/>
  <c r="X518" i="7"/>
  <c r="X94" i="7"/>
  <c r="X262" i="7"/>
  <c r="X202" i="7"/>
  <c r="X443" i="7"/>
  <c r="X601" i="7"/>
  <c r="X117" i="7"/>
  <c r="X564" i="7"/>
  <c r="X248" i="7"/>
  <c r="X417" i="7"/>
  <c r="X321" i="7"/>
  <c r="X43" i="7"/>
  <c r="X90" i="7"/>
  <c r="X515" i="7"/>
  <c r="X479" i="7"/>
  <c r="X163" i="7"/>
  <c r="X91" i="7"/>
  <c r="X370" i="7"/>
  <c r="X488" i="7"/>
  <c r="X416" i="7"/>
  <c r="X454" i="7"/>
  <c r="X386" i="7"/>
  <c r="X543" i="7"/>
  <c r="X191" i="7"/>
  <c r="X590" i="7"/>
  <c r="X482" i="7"/>
  <c r="X345" i="7"/>
  <c r="X199" i="7"/>
  <c r="X465" i="7"/>
  <c r="X453" i="7"/>
  <c r="X137" i="7"/>
  <c r="X305" i="7"/>
  <c r="X209" i="7"/>
  <c r="X17" i="7"/>
  <c r="X318" i="7"/>
  <c r="X584" i="7"/>
  <c r="X76" i="7"/>
  <c r="X244" i="7"/>
  <c r="X18" i="7"/>
  <c r="X449" i="7"/>
  <c r="X425" i="7"/>
  <c r="X583" i="7"/>
  <c r="X499" i="7"/>
  <c r="X463" i="7"/>
  <c r="X135" i="7"/>
  <c r="X412" i="7"/>
  <c r="X340" i="7"/>
  <c r="X50" i="7"/>
  <c r="X114" i="7"/>
  <c r="X16" i="7"/>
  <c r="X181" i="7"/>
  <c r="X109" i="7"/>
  <c r="X362" i="7"/>
  <c r="X144" i="7"/>
  <c r="X72" i="7"/>
  <c r="X276" i="7"/>
  <c r="X409" i="7"/>
  <c r="X457" i="7"/>
  <c r="X519" i="7"/>
  <c r="X167" i="7"/>
  <c r="X95" i="7"/>
  <c r="X82" i="7"/>
  <c r="X274" i="7"/>
  <c r="X250" i="7"/>
  <c r="X12" i="7"/>
  <c r="X431" i="7"/>
  <c r="X311" i="7"/>
  <c r="X213" i="7"/>
  <c r="X490" i="7"/>
  <c r="X306" i="7"/>
  <c r="X451" i="7"/>
  <c r="X105" i="7"/>
  <c r="X357" i="7"/>
  <c r="X491" i="7"/>
  <c r="X573" i="7"/>
  <c r="X524" i="7"/>
  <c r="X268" i="7"/>
  <c r="X377" i="7"/>
  <c r="X287" i="7"/>
  <c r="X588" i="7"/>
  <c r="X200" i="7"/>
  <c r="X14" i="7"/>
  <c r="X151" i="7"/>
  <c r="X307" i="7"/>
  <c r="X558" i="7"/>
  <c r="X230" i="7"/>
  <c r="X531" i="7"/>
  <c r="X333" i="7"/>
  <c r="X455" i="7"/>
  <c r="X139" i="7"/>
  <c r="X67" i="7"/>
  <c r="X247" i="7"/>
  <c r="X223" i="7"/>
  <c r="X501" i="7"/>
  <c r="X414" i="7"/>
  <c r="X402" i="7"/>
  <c r="X378" i="7"/>
  <c r="X34" i="7"/>
  <c r="X596" i="7"/>
  <c r="X464" i="7"/>
  <c r="X64" i="7"/>
  <c r="X304" i="7"/>
  <c r="X280" i="7"/>
  <c r="X547" i="7"/>
  <c r="X182" i="7"/>
  <c r="X110" i="7"/>
  <c r="X399" i="7"/>
  <c r="X327" i="7"/>
  <c r="X361" i="7"/>
  <c r="X203" i="7"/>
  <c r="X336" i="7"/>
  <c r="X458" i="7"/>
  <c r="X234" i="7"/>
  <c r="X93" i="7"/>
  <c r="X128" i="7"/>
  <c r="X56" i="7"/>
  <c r="X595" i="7"/>
  <c r="X219" i="7"/>
  <c r="X364" i="7"/>
  <c r="X254" i="7"/>
  <c r="X194" i="7"/>
  <c r="X261" i="7"/>
  <c r="X521" i="7"/>
  <c r="X485" i="7"/>
  <c r="X193" i="7"/>
  <c r="X252" i="7"/>
  <c r="X459" i="7"/>
  <c r="X566" i="7"/>
  <c r="X226" i="7"/>
  <c r="X359" i="7"/>
  <c r="X297" i="7"/>
  <c r="X237" i="7"/>
  <c r="X37" i="7"/>
  <c r="X358" i="7"/>
  <c r="X260" i="7"/>
  <c r="X503" i="7"/>
  <c r="X283" i="7"/>
  <c r="X342" i="7"/>
  <c r="X560" i="7"/>
  <c r="X124" i="7"/>
  <c r="X52" i="7"/>
  <c r="X28" i="7"/>
  <c r="X39" i="7"/>
  <c r="X291" i="7"/>
  <c r="X207" i="7"/>
  <c r="X400" i="7"/>
  <c r="X170" i="7"/>
  <c r="X98" i="7"/>
  <c r="X290" i="7"/>
  <c r="X266" i="7"/>
  <c r="X411" i="7"/>
  <c r="X593" i="7"/>
  <c r="X580" i="7"/>
  <c r="X120" i="7"/>
  <c r="X288" i="7"/>
  <c r="X71" i="7"/>
  <c r="X348" i="7"/>
  <c r="X470" i="7"/>
  <c r="X335" i="7"/>
  <c r="X102" i="7"/>
  <c r="X309" i="7"/>
  <c r="X116" i="7"/>
  <c r="X44" i="7"/>
  <c r="X441" i="7"/>
  <c r="X369" i="7"/>
  <c r="X271" i="7"/>
  <c r="X355" i="7"/>
  <c r="X127" i="7"/>
  <c r="X55" i="7"/>
  <c r="X295" i="7"/>
  <c r="X368" i="7"/>
  <c r="X2" i="7"/>
  <c r="O27" i="2"/>
  <c r="O28" i="2" s="1"/>
  <c r="N27" i="2" l="1"/>
  <c r="P27" i="2" s="1"/>
  <c r="N28" i="2"/>
  <c r="P28" i="2" s="1"/>
  <c r="O29" i="2"/>
  <c r="O30" i="2" l="1"/>
  <c r="N29" i="2"/>
  <c r="P29" i="2" s="1"/>
  <c r="N30" i="2" l="1"/>
  <c r="P30" i="2" s="1"/>
  <c r="O31" i="2"/>
  <c r="N31" i="2" l="1"/>
  <c r="P31" i="2" s="1"/>
  <c r="O32" i="2"/>
  <c r="N32" i="2" l="1"/>
  <c r="P32" i="2" s="1"/>
  <c r="O33" i="2"/>
  <c r="O34" i="2" l="1"/>
  <c r="N33" i="2"/>
  <c r="P33" i="2" s="1"/>
  <c r="N34" i="2" l="1"/>
  <c r="P34" i="2" s="1"/>
  <c r="O35" i="2"/>
  <c r="O36" i="2" l="1"/>
  <c r="N35" i="2"/>
  <c r="P35" i="2" s="1"/>
  <c r="N36" i="2" l="1"/>
  <c r="P36" i="2" s="1"/>
  <c r="O37" i="2"/>
  <c r="N37" i="2" l="1"/>
  <c r="P37" i="2" s="1"/>
  <c r="O38" i="2"/>
  <c r="N38" i="2" l="1"/>
  <c r="P38" i="2" s="1"/>
  <c r="O39" i="2"/>
  <c r="O40" i="2" l="1"/>
  <c r="N39" i="2"/>
  <c r="P39" i="2" s="1"/>
  <c r="N40" i="2" l="1"/>
  <c r="P40" i="2" s="1"/>
  <c r="O41" i="2"/>
  <c r="O42" i="2" l="1"/>
  <c r="N41" i="2"/>
  <c r="P41" i="2" s="1"/>
  <c r="N42" i="2" l="1"/>
  <c r="P42" i="2" s="1"/>
  <c r="O43" i="2"/>
  <c r="N43" i="2" l="1"/>
  <c r="P43" i="2" s="1"/>
  <c r="O44" i="2"/>
  <c r="N44" i="2" l="1"/>
  <c r="P44" i="2" s="1"/>
  <c r="O45" i="2"/>
  <c r="O46" i="2" l="1"/>
  <c r="N45" i="2"/>
  <c r="P45" i="2" s="1"/>
  <c r="N46" i="2" l="1"/>
  <c r="P46" i="2" s="1"/>
  <c r="O47" i="2"/>
  <c r="O48" i="2" l="1"/>
  <c r="N47" i="2"/>
  <c r="P47" i="2" s="1"/>
  <c r="N48" i="2" l="1"/>
  <c r="P48" i="2" s="1"/>
  <c r="O49" i="2"/>
  <c r="N49" i="2" l="1"/>
  <c r="P49" i="2" s="1"/>
  <c r="O50" i="2"/>
  <c r="N50" i="2" l="1"/>
  <c r="P50" i="2" s="1"/>
  <c r="O51" i="2"/>
  <c r="O52" i="2" l="1"/>
  <c r="N51" i="2"/>
  <c r="P51" i="2" s="1"/>
  <c r="N52" i="2" l="1"/>
  <c r="P52" i="2" s="1"/>
  <c r="O53" i="2"/>
  <c r="O54" i="2" l="1"/>
  <c r="N53" i="2"/>
  <c r="P53" i="2" s="1"/>
  <c r="N54" i="2" l="1"/>
  <c r="P54" i="2" s="1"/>
  <c r="O55" i="2"/>
  <c r="N55" i="2" l="1"/>
  <c r="P55" i="2" s="1"/>
  <c r="O56" i="2"/>
  <c r="N56" i="2" l="1"/>
  <c r="P56" i="2" s="1"/>
  <c r="O57" i="2"/>
  <c r="O58" i="2" l="1"/>
  <c r="N57" i="2"/>
  <c r="P57" i="2" s="1"/>
  <c r="N58" i="2" l="1"/>
  <c r="P58" i="2" s="1"/>
  <c r="O59" i="2"/>
  <c r="O60" i="2" l="1"/>
  <c r="N59" i="2"/>
  <c r="P59" i="2" s="1"/>
  <c r="N60" i="2" l="1"/>
  <c r="P60" i="2" s="1"/>
  <c r="O61" i="2"/>
  <c r="N61" i="2" l="1"/>
  <c r="P61" i="2" s="1"/>
  <c r="O62" i="2"/>
  <c r="N62" i="2" l="1"/>
  <c r="P62" i="2" s="1"/>
  <c r="O63" i="2"/>
  <c r="O64" i="2" l="1"/>
  <c r="N63" i="2"/>
  <c r="P63" i="2" s="1"/>
  <c r="N64" i="2" l="1"/>
  <c r="P64" i="2" s="1"/>
  <c r="O65" i="2"/>
  <c r="O66" i="2" l="1"/>
  <c r="N65" i="2"/>
  <c r="P65" i="2" s="1"/>
  <c r="N66" i="2" l="1"/>
  <c r="P66" i="2" s="1"/>
  <c r="O67" i="2"/>
  <c r="N67" i="2" l="1"/>
  <c r="P67" i="2" s="1"/>
  <c r="O68" i="2"/>
  <c r="N68" i="2" l="1"/>
  <c r="P68" i="2" s="1"/>
  <c r="O69" i="2"/>
  <c r="O70" i="2" l="1"/>
  <c r="N69" i="2"/>
  <c r="P69" i="2" s="1"/>
  <c r="N70" i="2" l="1"/>
  <c r="P70" i="2" s="1"/>
  <c r="O71" i="2"/>
  <c r="O72" i="2" l="1"/>
  <c r="N71" i="2"/>
  <c r="P71" i="2" s="1"/>
  <c r="N72" i="2" l="1"/>
  <c r="P72" i="2" s="1"/>
  <c r="O73" i="2"/>
  <c r="N73" i="2" l="1"/>
  <c r="P73" i="2" s="1"/>
  <c r="O74" i="2"/>
  <c r="N74" i="2" l="1"/>
  <c r="P74" i="2" s="1"/>
  <c r="O75" i="2"/>
  <c r="O76" i="2" l="1"/>
  <c r="N75" i="2"/>
  <c r="P75" i="2" s="1"/>
  <c r="N76" i="2" l="1"/>
  <c r="P76" i="2" s="1"/>
  <c r="O77" i="2"/>
  <c r="O78" i="2" l="1"/>
  <c r="N77" i="2"/>
  <c r="P77" i="2" s="1"/>
  <c r="N78" i="2" l="1"/>
  <c r="P78" i="2" s="1"/>
  <c r="O79" i="2"/>
  <c r="N79" i="2" l="1"/>
  <c r="P79" i="2" s="1"/>
  <c r="O80" i="2"/>
  <c r="N80" i="2" l="1"/>
  <c r="P80" i="2" s="1"/>
  <c r="O81" i="2"/>
  <c r="O82" i="2" l="1"/>
  <c r="N81" i="2"/>
  <c r="P81" i="2" s="1"/>
  <c r="N82" i="2" l="1"/>
  <c r="P82" i="2" s="1"/>
  <c r="O83" i="2"/>
  <c r="O84" i="2" l="1"/>
  <c r="N83" i="2"/>
  <c r="P83" i="2" s="1"/>
  <c r="N84" i="2" l="1"/>
  <c r="P84" i="2" s="1"/>
  <c r="O85" i="2"/>
  <c r="N85" i="2" l="1"/>
  <c r="P85" i="2" s="1"/>
  <c r="O86" i="2"/>
  <c r="N86" i="2" l="1"/>
  <c r="P86" i="2" s="1"/>
  <c r="O87" i="2"/>
  <c r="N87" i="2" l="1"/>
  <c r="P87" i="2" s="1"/>
  <c r="O88" i="2"/>
  <c r="N88" i="2" l="1"/>
  <c r="P88" i="2" s="1"/>
  <c r="O89" i="2"/>
  <c r="O90" i="2" l="1"/>
  <c r="N89" i="2"/>
  <c r="P89" i="2" s="1"/>
  <c r="N90" i="2" l="1"/>
  <c r="P90" i="2" s="1"/>
  <c r="O91" i="2"/>
  <c r="N91" i="2" l="1"/>
  <c r="P91" i="2" s="1"/>
  <c r="O92" i="2"/>
  <c r="N92" i="2" l="1"/>
  <c r="P92" i="2" s="1"/>
  <c r="O93" i="2"/>
  <c r="O94" i="2" l="1"/>
  <c r="N93" i="2"/>
  <c r="P93" i="2" s="1"/>
  <c r="N94" i="2" l="1"/>
  <c r="P94" i="2" s="1"/>
  <c r="O95" i="2"/>
  <c r="O96" i="2" l="1"/>
  <c r="N95" i="2"/>
  <c r="P95" i="2" s="1"/>
  <c r="N96" i="2" l="1"/>
  <c r="P96" i="2" s="1"/>
  <c r="O97" i="2"/>
  <c r="N97" i="2" l="1"/>
  <c r="P97" i="2" s="1"/>
  <c r="O98" i="2"/>
  <c r="O99" i="2" l="1"/>
  <c r="N98" i="2"/>
  <c r="P98" i="2" s="1"/>
  <c r="N99" i="2" l="1"/>
  <c r="P99" i="2" s="1"/>
  <c r="O100" i="2"/>
  <c r="N100" i="2" l="1"/>
  <c r="P100" i="2" s="1"/>
  <c r="O101" i="2"/>
  <c r="O102" i="2" l="1"/>
  <c r="N101" i="2"/>
  <c r="P101" i="2" s="1"/>
  <c r="N102" i="2" l="1"/>
  <c r="P102" i="2" s="1"/>
  <c r="O103" i="2"/>
  <c r="N103" i="2" l="1"/>
  <c r="P103" i="2" s="1"/>
  <c r="O104" i="2"/>
  <c r="O105" i="2" l="1"/>
  <c r="N104" i="2"/>
  <c r="P104" i="2" s="1"/>
  <c r="N105" i="2" l="1"/>
  <c r="P105" i="2" s="1"/>
  <c r="O106" i="2"/>
  <c r="N106" i="2" l="1"/>
  <c r="P106" i="2" s="1"/>
  <c r="O107" i="2"/>
  <c r="O108" i="2" l="1"/>
  <c r="N107" i="2"/>
  <c r="P107" i="2" s="1"/>
  <c r="N108" i="2" l="1"/>
  <c r="P108" i="2" s="1"/>
  <c r="O109" i="2"/>
  <c r="N109" i="2" l="1"/>
  <c r="P109" i="2" s="1"/>
  <c r="O110" i="2"/>
  <c r="O111" i="2" l="1"/>
  <c r="N110" i="2"/>
  <c r="P110" i="2" s="1"/>
  <c r="O112" i="2" l="1"/>
  <c r="N111" i="2"/>
  <c r="P111" i="2" s="1"/>
  <c r="N112" i="2" l="1"/>
  <c r="P112" i="2" s="1"/>
  <c r="O113" i="2"/>
  <c r="O114" i="2" l="1"/>
  <c r="N113" i="2"/>
  <c r="P113" i="2" s="1"/>
  <c r="N114" i="2" l="1"/>
  <c r="P114" i="2" s="1"/>
  <c r="O115" i="2"/>
  <c r="N115" i="2" l="1"/>
  <c r="P115" i="2" s="1"/>
  <c r="O116" i="2"/>
  <c r="N116" i="2" l="1"/>
  <c r="P116" i="2" s="1"/>
  <c r="O117" i="2"/>
  <c r="N117" i="2" l="1"/>
  <c r="P117" i="2" s="1"/>
  <c r="O118" i="2"/>
  <c r="N118" i="2" l="1"/>
  <c r="P118" i="2" s="1"/>
  <c r="O119" i="2"/>
  <c r="O120" i="2" l="1"/>
  <c r="N119" i="2"/>
  <c r="P119" i="2" s="1"/>
  <c r="N120" i="2" l="1"/>
  <c r="P120" i="2" s="1"/>
  <c r="O121" i="2"/>
  <c r="N121" i="2" l="1"/>
  <c r="P121" i="2" s="1"/>
  <c r="O122" i="2"/>
  <c r="O123" i="2" l="1"/>
  <c r="N122" i="2"/>
  <c r="P122" i="2" s="1"/>
  <c r="N123" i="2" l="1"/>
  <c r="P123" i="2" s="1"/>
  <c r="O124" i="2"/>
  <c r="N124" i="2" l="1"/>
  <c r="P124" i="2" s="1"/>
  <c r="O125" i="2"/>
  <c r="O126" i="2" l="1"/>
  <c r="N125" i="2"/>
  <c r="P125" i="2" s="1"/>
  <c r="N126" i="2" l="1"/>
  <c r="P126" i="2" s="1"/>
  <c r="O127" i="2"/>
  <c r="N127" i="2" l="1"/>
  <c r="P127" i="2" s="1"/>
  <c r="O128" i="2"/>
  <c r="N128" i="2" l="1"/>
  <c r="P128" i="2" s="1"/>
  <c r="O129" i="2"/>
  <c r="O130" i="2" l="1"/>
  <c r="N129" i="2"/>
  <c r="P129" i="2" s="1"/>
  <c r="N130" i="2" l="1"/>
  <c r="P130" i="2" s="1"/>
  <c r="O131" i="2"/>
  <c r="O132" i="2" l="1"/>
  <c r="N131" i="2"/>
  <c r="P131" i="2" s="1"/>
  <c r="N132" i="2" l="1"/>
  <c r="P132" i="2" s="1"/>
  <c r="O133" i="2"/>
  <c r="N133" i="2" l="1"/>
  <c r="P133" i="2" s="1"/>
  <c r="O134" i="2"/>
  <c r="N134" i="2" l="1"/>
  <c r="P134" i="2" s="1"/>
  <c r="O135" i="2"/>
  <c r="N135" i="2" l="1"/>
  <c r="P135" i="2" s="1"/>
  <c r="O136" i="2"/>
  <c r="N136" i="2" l="1"/>
  <c r="P136" i="2" s="1"/>
  <c r="O137" i="2"/>
  <c r="O138" i="2" l="1"/>
  <c r="N137" i="2"/>
  <c r="P137" i="2" s="1"/>
  <c r="N138" i="2" l="1"/>
  <c r="P138" i="2" s="1"/>
  <c r="O139" i="2"/>
  <c r="N139" i="2" l="1"/>
  <c r="P139" i="2" s="1"/>
  <c r="O140" i="2"/>
  <c r="N140" i="2" l="1"/>
  <c r="P140" i="2" s="1"/>
  <c r="O141" i="2"/>
  <c r="N141" i="2" l="1"/>
  <c r="P141" i="2" s="1"/>
  <c r="O142" i="2"/>
  <c r="N142" i="2" l="1"/>
  <c r="P142" i="2" s="1"/>
  <c r="O143" i="2"/>
  <c r="O144" i="2" l="1"/>
  <c r="N143" i="2"/>
  <c r="P143" i="2" s="1"/>
  <c r="N144" i="2" l="1"/>
  <c r="P144" i="2" s="1"/>
  <c r="O145" i="2"/>
  <c r="N145" i="2" l="1"/>
  <c r="P145" i="2" s="1"/>
  <c r="O146" i="2"/>
  <c r="N146" i="2" l="1"/>
  <c r="P146" i="2" s="1"/>
  <c r="O147" i="2"/>
  <c r="N147" i="2" l="1"/>
  <c r="P147" i="2" s="1"/>
  <c r="O148" i="2"/>
  <c r="N148" i="2" l="1"/>
  <c r="P148" i="2" s="1"/>
  <c r="O149" i="2"/>
  <c r="O150" i="2" l="1"/>
  <c r="N149" i="2"/>
  <c r="P149" i="2" s="1"/>
  <c r="N150" i="2" l="1"/>
  <c r="P150" i="2" s="1"/>
  <c r="O151" i="2"/>
  <c r="N151" i="2" l="1"/>
  <c r="P151" i="2" s="1"/>
  <c r="O152" i="2"/>
  <c r="N152" i="2" l="1"/>
  <c r="P152" i="2" s="1"/>
  <c r="O153" i="2"/>
  <c r="N153" i="2" l="1"/>
  <c r="P153" i="2" s="1"/>
  <c r="O154" i="2"/>
  <c r="N154" i="2" l="1"/>
  <c r="P154" i="2" s="1"/>
  <c r="O155" i="2"/>
  <c r="O156" i="2" l="1"/>
  <c r="N155" i="2"/>
  <c r="P155" i="2" s="1"/>
  <c r="N156" i="2" l="1"/>
  <c r="P156" i="2" s="1"/>
  <c r="O157" i="2"/>
  <c r="N157" i="2" l="1"/>
  <c r="P157" i="2" s="1"/>
  <c r="O158" i="2"/>
  <c r="N158" i="2" l="1"/>
  <c r="P158" i="2" s="1"/>
  <c r="O159" i="2"/>
  <c r="O160" i="2" l="1"/>
  <c r="N159" i="2"/>
  <c r="P159" i="2" s="1"/>
  <c r="N160" i="2" l="1"/>
  <c r="P160" i="2" s="1"/>
  <c r="O161" i="2"/>
  <c r="O162" i="2" l="1"/>
  <c r="N161" i="2"/>
  <c r="P161" i="2" s="1"/>
  <c r="N162" i="2" l="1"/>
  <c r="P162" i="2" s="1"/>
  <c r="O163" i="2"/>
  <c r="N163" i="2" l="1"/>
  <c r="P163" i="2" s="1"/>
  <c r="O164" i="2"/>
  <c r="N164" i="2" l="1"/>
  <c r="P164" i="2" s="1"/>
  <c r="O165" i="2"/>
  <c r="O166" i="2" l="1"/>
  <c r="N165" i="2"/>
  <c r="P165" i="2" s="1"/>
  <c r="N166" i="2" l="1"/>
  <c r="P166" i="2" s="1"/>
  <c r="O167" i="2"/>
  <c r="O168" i="2" l="1"/>
  <c r="N167" i="2"/>
  <c r="P167" i="2" s="1"/>
  <c r="N168" i="2" l="1"/>
  <c r="P168" i="2" s="1"/>
  <c r="O169" i="2"/>
  <c r="N169" i="2" l="1"/>
  <c r="P169" i="2" s="1"/>
  <c r="O170" i="2"/>
  <c r="O171" i="2" l="1"/>
  <c r="N170" i="2"/>
  <c r="P170" i="2" s="1"/>
  <c r="O172" i="2" l="1"/>
  <c r="N171" i="2"/>
  <c r="P171" i="2" s="1"/>
  <c r="N172" i="2" l="1"/>
  <c r="P172" i="2" s="1"/>
  <c r="O173" i="2"/>
  <c r="O174" i="2" l="1"/>
  <c r="N173" i="2"/>
  <c r="P173" i="2" s="1"/>
  <c r="N174" i="2" l="1"/>
  <c r="P174" i="2" s="1"/>
  <c r="O175" i="2"/>
  <c r="N175" i="2" l="1"/>
  <c r="P175" i="2" s="1"/>
  <c r="O176" i="2"/>
  <c r="O177" i="2" l="1"/>
  <c r="N176" i="2"/>
  <c r="P176" i="2" s="1"/>
  <c r="N177" i="2" l="1"/>
  <c r="P177" i="2" s="1"/>
  <c r="O178" i="2"/>
  <c r="N178" i="2" l="1"/>
  <c r="P178" i="2" s="1"/>
  <c r="O179" i="2"/>
  <c r="O180" i="2" l="1"/>
  <c r="N179" i="2"/>
  <c r="P179" i="2" s="1"/>
  <c r="N180" i="2" l="1"/>
  <c r="P180" i="2" s="1"/>
  <c r="O181" i="2"/>
  <c r="N181" i="2" l="1"/>
  <c r="P181" i="2" s="1"/>
  <c r="O182" i="2"/>
  <c r="O183" i="2" l="1"/>
  <c r="N182" i="2"/>
  <c r="P182" i="2" s="1"/>
  <c r="O184" i="2" l="1"/>
  <c r="N183" i="2"/>
  <c r="P183" i="2" s="1"/>
  <c r="N184" i="2" l="1"/>
  <c r="P184" i="2" s="1"/>
  <c r="O185" i="2"/>
  <c r="O186" i="2" l="1"/>
  <c r="N185" i="2"/>
  <c r="P185" i="2" s="1"/>
  <c r="N186" i="2" l="1"/>
  <c r="P186" i="2" s="1"/>
  <c r="O187" i="2"/>
  <c r="N187" i="2" l="1"/>
  <c r="P187" i="2" s="1"/>
  <c r="O188" i="2"/>
  <c r="N188" i="2" l="1"/>
  <c r="P188" i="2" s="1"/>
  <c r="O189" i="2"/>
  <c r="N189" i="2" l="1"/>
  <c r="P189" i="2" s="1"/>
  <c r="O190" i="2"/>
  <c r="N190" i="2" l="1"/>
  <c r="P190" i="2" s="1"/>
  <c r="O191" i="2"/>
  <c r="O192" i="2" l="1"/>
  <c r="N191" i="2"/>
  <c r="P191" i="2" s="1"/>
  <c r="N192" i="2" l="1"/>
  <c r="P192" i="2" s="1"/>
  <c r="O193" i="2"/>
  <c r="N193" i="2" l="1"/>
  <c r="P193" i="2" s="1"/>
  <c r="O194" i="2"/>
  <c r="N194" i="2" l="1"/>
  <c r="P194" i="2" s="1"/>
  <c r="O195" i="2"/>
  <c r="N195" i="2" l="1"/>
  <c r="P195" i="2" s="1"/>
  <c r="O196" i="2"/>
  <c r="N196" i="2" l="1"/>
  <c r="P196" i="2" s="1"/>
  <c r="O197" i="2"/>
  <c r="O198" i="2" l="1"/>
  <c r="N197" i="2"/>
  <c r="P197" i="2" s="1"/>
  <c r="N198" i="2" l="1"/>
  <c r="P198" i="2" s="1"/>
  <c r="O199" i="2"/>
  <c r="N199" i="2" l="1"/>
  <c r="P199" i="2" s="1"/>
  <c r="O200" i="2"/>
  <c r="N200" i="2" l="1"/>
  <c r="P200" i="2" s="1"/>
  <c r="O201" i="2"/>
  <c r="O202" i="2" l="1"/>
  <c r="N201" i="2"/>
  <c r="P201" i="2" s="1"/>
  <c r="N202" i="2" l="1"/>
  <c r="P202" i="2" s="1"/>
  <c r="O203" i="2"/>
  <c r="O204" i="2" l="1"/>
  <c r="N203" i="2"/>
  <c r="P203" i="2" s="1"/>
  <c r="N204" i="2" l="1"/>
  <c r="P204" i="2" s="1"/>
  <c r="O205" i="2"/>
  <c r="N205" i="2" l="1"/>
  <c r="P205" i="2" s="1"/>
  <c r="O206" i="2"/>
  <c r="N206" i="2" l="1"/>
  <c r="P206" i="2" s="1"/>
  <c r="O207" i="2"/>
  <c r="N207" i="2" l="1"/>
  <c r="P207" i="2" s="1"/>
  <c r="O208" i="2"/>
  <c r="N208" i="2" l="1"/>
  <c r="P208" i="2" s="1"/>
  <c r="O209" i="2"/>
  <c r="O210" i="2" l="1"/>
  <c r="N209" i="2"/>
  <c r="P209" i="2" s="1"/>
  <c r="N210" i="2" l="1"/>
  <c r="P210" i="2" s="1"/>
  <c r="O211" i="2"/>
  <c r="N211" i="2" l="1"/>
  <c r="P211" i="2" s="1"/>
  <c r="O212" i="2"/>
  <c r="N212" i="2" l="1"/>
  <c r="P212" i="2" s="1"/>
  <c r="O213" i="2"/>
  <c r="N213" i="2" l="1"/>
  <c r="P213" i="2" s="1"/>
  <c r="O214" i="2"/>
  <c r="N214" i="2" l="1"/>
  <c r="P214" i="2" s="1"/>
  <c r="O215" i="2"/>
  <c r="O216" i="2" l="1"/>
  <c r="N215" i="2"/>
  <c r="P215" i="2" s="1"/>
  <c r="N216" i="2" l="1"/>
  <c r="P216" i="2" s="1"/>
  <c r="O217" i="2"/>
  <c r="N217" i="2" l="1"/>
  <c r="P217" i="2" s="1"/>
  <c r="O218" i="2"/>
  <c r="N218" i="2" l="1"/>
  <c r="P218" i="2" s="1"/>
  <c r="O219" i="2"/>
  <c r="N219" i="2" l="1"/>
  <c r="P219" i="2" s="1"/>
  <c r="O220" i="2"/>
  <c r="N220" i="2" l="1"/>
  <c r="P220" i="2" s="1"/>
  <c r="O221" i="2"/>
  <c r="O222" i="2" l="1"/>
  <c r="N221" i="2"/>
  <c r="P221" i="2" s="1"/>
  <c r="N222" i="2" l="1"/>
  <c r="P222" i="2" s="1"/>
  <c r="O223" i="2"/>
  <c r="N223" i="2" l="1"/>
  <c r="P223" i="2" s="1"/>
  <c r="O224" i="2"/>
  <c r="N224" i="2" l="1"/>
  <c r="P224" i="2" s="1"/>
  <c r="O225" i="2"/>
  <c r="N225" i="2" l="1"/>
  <c r="P225" i="2" s="1"/>
  <c r="O226" i="2"/>
  <c r="N226" i="2" l="1"/>
  <c r="P226" i="2" s="1"/>
  <c r="O227" i="2"/>
  <c r="O228" i="2" l="1"/>
  <c r="N227" i="2"/>
  <c r="P227" i="2" s="1"/>
  <c r="N228" i="2" l="1"/>
  <c r="P228" i="2" s="1"/>
  <c r="O229" i="2"/>
  <c r="N229" i="2" l="1"/>
  <c r="P229" i="2" s="1"/>
  <c r="O230" i="2"/>
  <c r="N230" i="2" l="1"/>
  <c r="P230" i="2" s="1"/>
  <c r="O231" i="2"/>
  <c r="N231" i="2" l="1"/>
  <c r="P231" i="2" s="1"/>
  <c r="O232" i="2"/>
  <c r="N232" i="2" l="1"/>
  <c r="P232" i="2" s="1"/>
  <c r="O233" i="2"/>
  <c r="O234" i="2" l="1"/>
  <c r="N233" i="2"/>
  <c r="P233" i="2" s="1"/>
  <c r="N234" i="2" l="1"/>
  <c r="P234" i="2" s="1"/>
  <c r="O235" i="2"/>
  <c r="N235" i="2" l="1"/>
  <c r="P235" i="2" s="1"/>
  <c r="O236" i="2"/>
  <c r="N236" i="2" l="1"/>
  <c r="P236" i="2" s="1"/>
  <c r="O237" i="2"/>
  <c r="O238" i="2" l="1"/>
  <c r="N237" i="2"/>
  <c r="P237" i="2" s="1"/>
  <c r="N238" i="2" l="1"/>
  <c r="P238" i="2" s="1"/>
  <c r="O239" i="2"/>
  <c r="O240" i="2" l="1"/>
  <c r="N239" i="2"/>
  <c r="P239" i="2" s="1"/>
  <c r="N240" i="2" l="1"/>
  <c r="P240" i="2" s="1"/>
  <c r="O241" i="2"/>
  <c r="N241" i="2" l="1"/>
  <c r="P241" i="2" s="1"/>
  <c r="O242" i="2"/>
  <c r="O243" i="2" l="1"/>
  <c r="N242" i="2"/>
  <c r="P242" i="2" s="1"/>
  <c r="O244" i="2" l="1"/>
  <c r="N243" i="2"/>
  <c r="P243" i="2" s="1"/>
  <c r="N244" i="2" l="1"/>
  <c r="P244" i="2" s="1"/>
  <c r="O245" i="2"/>
  <c r="O246" i="2" l="1"/>
  <c r="N245" i="2"/>
  <c r="P245" i="2" s="1"/>
  <c r="N246" i="2" l="1"/>
  <c r="P246" i="2" s="1"/>
  <c r="O247" i="2"/>
  <c r="N247" i="2" l="1"/>
  <c r="P247" i="2" s="1"/>
  <c r="O248" i="2"/>
  <c r="O249" i="2" l="1"/>
  <c r="N248" i="2"/>
  <c r="P248" i="2" s="1"/>
  <c r="N249" i="2" l="1"/>
  <c r="P249" i="2" s="1"/>
  <c r="O250" i="2"/>
  <c r="N250" i="2" l="1"/>
  <c r="P250" i="2" s="1"/>
  <c r="O251" i="2"/>
  <c r="O252" i="2" l="1"/>
  <c r="N251" i="2"/>
  <c r="P251" i="2" s="1"/>
  <c r="N252" i="2" l="1"/>
  <c r="P252" i="2" s="1"/>
  <c r="O253" i="2"/>
  <c r="N253" i="2" l="1"/>
  <c r="P253" i="2" s="1"/>
  <c r="O254" i="2"/>
  <c r="O255" i="2" l="1"/>
  <c r="N254" i="2"/>
  <c r="P254" i="2" s="1"/>
  <c r="O256" i="2" l="1"/>
  <c r="N255" i="2"/>
  <c r="P255" i="2" s="1"/>
  <c r="N256" i="2" l="1"/>
  <c r="P256" i="2" s="1"/>
  <c r="O257" i="2"/>
  <c r="O258" i="2" l="1"/>
  <c r="N257" i="2"/>
  <c r="P257" i="2" s="1"/>
  <c r="N258" i="2" l="1"/>
  <c r="P258" i="2" s="1"/>
  <c r="O259" i="2"/>
  <c r="N259" i="2" l="1"/>
  <c r="P259" i="2" s="1"/>
  <c r="O260" i="2"/>
  <c r="N260" i="2" l="1"/>
  <c r="P260" i="2" s="1"/>
  <c r="O261" i="2"/>
  <c r="N261" i="2" l="1"/>
  <c r="P261" i="2" s="1"/>
  <c r="O262" i="2"/>
  <c r="N262" i="2" l="1"/>
  <c r="P262" i="2" s="1"/>
  <c r="O263" i="2"/>
  <c r="O264" i="2" l="1"/>
  <c r="N263" i="2"/>
  <c r="P263" i="2" s="1"/>
  <c r="N264" i="2" l="1"/>
  <c r="P264" i="2" s="1"/>
  <c r="O265" i="2"/>
  <c r="N265" i="2" l="1"/>
  <c r="P265" i="2" s="1"/>
  <c r="O266" i="2"/>
  <c r="O267" i="2" l="1"/>
  <c r="N266" i="2"/>
  <c r="P266" i="2" s="1"/>
  <c r="N267" i="2" l="1"/>
  <c r="P267" i="2" s="1"/>
  <c r="O268" i="2"/>
  <c r="N268" i="2" l="1"/>
  <c r="P268" i="2" s="1"/>
  <c r="O269" i="2"/>
  <c r="O270" i="2" l="1"/>
  <c r="N269" i="2"/>
  <c r="P269" i="2" s="1"/>
  <c r="N270" i="2" l="1"/>
  <c r="P270" i="2" s="1"/>
  <c r="O271" i="2"/>
  <c r="N271" i="2" l="1"/>
  <c r="P271" i="2" s="1"/>
  <c r="O272" i="2"/>
  <c r="N272" i="2" l="1"/>
  <c r="P272" i="2" s="1"/>
  <c r="O273" i="2"/>
  <c r="O274" i="2" l="1"/>
  <c r="N273" i="2"/>
  <c r="P273" i="2" s="1"/>
  <c r="N274" i="2" l="1"/>
  <c r="P274" i="2" s="1"/>
  <c r="O275" i="2"/>
  <c r="O276" i="2" l="1"/>
  <c r="N275" i="2"/>
  <c r="P275" i="2" s="1"/>
  <c r="N276" i="2" l="1"/>
  <c r="P276" i="2" s="1"/>
  <c r="O277" i="2"/>
  <c r="N277" i="2" l="1"/>
  <c r="P277" i="2" s="1"/>
  <c r="O278" i="2"/>
  <c r="N278" i="2" l="1"/>
  <c r="P278" i="2" s="1"/>
  <c r="O279" i="2"/>
  <c r="N279" i="2" l="1"/>
  <c r="P279" i="2" s="1"/>
  <c r="O280" i="2"/>
  <c r="N280" i="2" l="1"/>
  <c r="P280" i="2" s="1"/>
  <c r="O281" i="2"/>
  <c r="O282" i="2" l="1"/>
  <c r="N281" i="2"/>
  <c r="P281" i="2" s="1"/>
  <c r="N282" i="2" l="1"/>
  <c r="P282" i="2" s="1"/>
  <c r="O283" i="2"/>
  <c r="N283" i="2" l="1"/>
  <c r="P283" i="2" s="1"/>
  <c r="O284" i="2"/>
  <c r="O285" i="2" l="1"/>
  <c r="N284" i="2"/>
  <c r="P284" i="2" s="1"/>
  <c r="N285" i="2" l="1"/>
  <c r="P285" i="2" s="1"/>
  <c r="O286" i="2"/>
  <c r="N286" i="2" l="1"/>
  <c r="P286" i="2" s="1"/>
  <c r="O287" i="2"/>
  <c r="O288" i="2" l="1"/>
  <c r="N287" i="2"/>
  <c r="P287" i="2" s="1"/>
  <c r="N288" i="2" l="1"/>
  <c r="P288" i="2" s="1"/>
  <c r="O289" i="2"/>
  <c r="N289" i="2" l="1"/>
  <c r="P289" i="2" s="1"/>
  <c r="O290" i="2"/>
  <c r="N290" i="2" l="1"/>
  <c r="P290" i="2" s="1"/>
  <c r="O291" i="2"/>
  <c r="N291" i="2" l="1"/>
  <c r="P291" i="2" s="1"/>
  <c r="O292" i="2"/>
  <c r="N292" i="2" l="1"/>
  <c r="P292" i="2" s="1"/>
  <c r="O293" i="2"/>
  <c r="O294" i="2" l="1"/>
  <c r="N293" i="2"/>
  <c r="P293" i="2" s="1"/>
  <c r="N294" i="2" l="1"/>
  <c r="P294" i="2" s="1"/>
  <c r="O295" i="2"/>
  <c r="N295" i="2" l="1"/>
  <c r="P295" i="2" s="1"/>
  <c r="O296" i="2"/>
  <c r="N296" i="2" l="1"/>
  <c r="P296" i="2" s="1"/>
  <c r="O297" i="2"/>
  <c r="N297" i="2" l="1"/>
  <c r="P297" i="2" s="1"/>
  <c r="O298" i="2"/>
  <c r="N298" i="2" l="1"/>
  <c r="P298" i="2" s="1"/>
  <c r="O299" i="2"/>
  <c r="O300" i="2" l="1"/>
  <c r="N299" i="2"/>
  <c r="P299" i="2" s="1"/>
  <c r="N300" i="2" l="1"/>
  <c r="P300" i="2" s="1"/>
  <c r="O301" i="2"/>
  <c r="N301" i="2" l="1"/>
  <c r="P301" i="2" s="1"/>
  <c r="O302" i="2"/>
  <c r="N302" i="2" l="1"/>
  <c r="P302" i="2" s="1"/>
  <c r="O303" i="2"/>
  <c r="N303" i="2" l="1"/>
  <c r="P303" i="2" s="1"/>
  <c r="O304" i="2"/>
  <c r="N304" i="2" l="1"/>
  <c r="P304" i="2" s="1"/>
  <c r="O305" i="2"/>
  <c r="O306" i="2" l="1"/>
  <c r="N305" i="2"/>
  <c r="P305" i="2" s="1"/>
  <c r="N306" i="2" l="1"/>
  <c r="P306" i="2" s="1"/>
  <c r="O307" i="2"/>
  <c r="N307" i="2" l="1"/>
  <c r="P307" i="2" s="1"/>
  <c r="O308" i="2"/>
  <c r="N308" i="2" l="1"/>
  <c r="P308" i="2" s="1"/>
  <c r="O309" i="2"/>
  <c r="O310" i="2" l="1"/>
  <c r="N309" i="2"/>
  <c r="P309" i="2" s="1"/>
  <c r="N310" i="2" l="1"/>
  <c r="P310" i="2" s="1"/>
  <c r="O311" i="2"/>
  <c r="O312" i="2" l="1"/>
  <c r="N311" i="2"/>
  <c r="P311" i="2" s="1"/>
  <c r="N312" i="2" l="1"/>
  <c r="P312" i="2" s="1"/>
  <c r="O313" i="2"/>
  <c r="N313" i="2" l="1"/>
  <c r="P313" i="2" s="1"/>
  <c r="O314" i="2"/>
  <c r="O315" i="2" l="1"/>
  <c r="N314" i="2"/>
  <c r="P314" i="2" s="1"/>
  <c r="N315" i="2" l="1"/>
  <c r="P315" i="2" s="1"/>
  <c r="O316" i="2"/>
  <c r="N316" i="2" l="1"/>
  <c r="P316" i="2" s="1"/>
  <c r="O317" i="2"/>
  <c r="O318" i="2" l="1"/>
  <c r="N317" i="2"/>
  <c r="P317" i="2" s="1"/>
  <c r="N318" i="2" l="1"/>
  <c r="P318" i="2" s="1"/>
  <c r="O319" i="2"/>
  <c r="N319" i="2" l="1"/>
  <c r="P319" i="2" s="1"/>
  <c r="O320" i="2"/>
  <c r="O321" i="2" l="1"/>
  <c r="N320" i="2"/>
  <c r="P320" i="2" s="1"/>
  <c r="N321" i="2" l="1"/>
  <c r="P321" i="2" s="1"/>
  <c r="O322" i="2"/>
  <c r="N322" i="2" l="1"/>
  <c r="P322" i="2" s="1"/>
  <c r="O323" i="2"/>
  <c r="O324" i="2" l="1"/>
  <c r="N323" i="2"/>
  <c r="P323" i="2" s="1"/>
  <c r="N324" i="2" l="1"/>
  <c r="P324" i="2" s="1"/>
  <c r="O325" i="2"/>
  <c r="N325" i="2" l="1"/>
  <c r="P325" i="2" s="1"/>
  <c r="O326" i="2"/>
  <c r="O327" i="2" l="1"/>
  <c r="N326" i="2"/>
  <c r="P326" i="2" s="1"/>
  <c r="O328" i="2" l="1"/>
  <c r="N327" i="2"/>
  <c r="P327" i="2" s="1"/>
  <c r="N328" i="2" l="1"/>
  <c r="P328" i="2" s="1"/>
  <c r="O329" i="2"/>
  <c r="O330" i="2" l="1"/>
  <c r="N329" i="2"/>
  <c r="P329" i="2" s="1"/>
  <c r="N330" i="2" l="1"/>
  <c r="P330" i="2" s="1"/>
  <c r="O331" i="2"/>
  <c r="N331" i="2" l="1"/>
  <c r="P331" i="2" s="1"/>
  <c r="O332" i="2"/>
  <c r="N332" i="2" l="1"/>
  <c r="P332" i="2" s="1"/>
  <c r="O333" i="2"/>
  <c r="N333" i="2" l="1"/>
  <c r="P333" i="2" s="1"/>
  <c r="O334" i="2"/>
  <c r="N334" i="2" l="1"/>
  <c r="P334" i="2" s="1"/>
  <c r="O335" i="2"/>
  <c r="O336" i="2" l="1"/>
  <c r="N335" i="2"/>
  <c r="P335" i="2" s="1"/>
  <c r="N336" i="2" l="1"/>
  <c r="P336" i="2" s="1"/>
  <c r="O337" i="2"/>
  <c r="N337" i="2" l="1"/>
  <c r="P337" i="2" s="1"/>
  <c r="O338" i="2"/>
  <c r="O339" i="2" l="1"/>
  <c r="N338" i="2"/>
  <c r="P338" i="2" s="1"/>
  <c r="N339" i="2" l="1"/>
  <c r="P339" i="2" s="1"/>
  <c r="O340" i="2"/>
  <c r="N340" i="2" l="1"/>
  <c r="P340" i="2" s="1"/>
  <c r="O341" i="2"/>
  <c r="O342" i="2" l="1"/>
  <c r="N341" i="2"/>
  <c r="P341" i="2" s="1"/>
  <c r="N342" i="2" l="1"/>
  <c r="P342" i="2" s="1"/>
  <c r="O343" i="2"/>
  <c r="N343" i="2" l="1"/>
  <c r="P343" i="2" s="1"/>
  <c r="O344" i="2"/>
  <c r="N344" i="2" l="1"/>
  <c r="P344" i="2" s="1"/>
  <c r="O345" i="2"/>
  <c r="O346" i="2" l="1"/>
  <c r="N345" i="2"/>
  <c r="P345" i="2" s="1"/>
  <c r="N346" i="2" l="1"/>
  <c r="P346" i="2" s="1"/>
  <c r="O347" i="2"/>
  <c r="O348" i="2" l="1"/>
  <c r="N347" i="2"/>
  <c r="P347" i="2" s="1"/>
  <c r="N348" i="2" l="1"/>
  <c r="P348" i="2" s="1"/>
  <c r="O349" i="2"/>
  <c r="N349" i="2" l="1"/>
  <c r="P349" i="2" s="1"/>
  <c r="O350" i="2"/>
  <c r="N350" i="2" l="1"/>
  <c r="P350" i="2" s="1"/>
  <c r="O351" i="2"/>
  <c r="N351" i="2" l="1"/>
  <c r="P351" i="2" s="1"/>
  <c r="O352" i="2"/>
  <c r="N352" i="2" l="1"/>
  <c r="P352" i="2" s="1"/>
  <c r="O353" i="2"/>
  <c r="O354" i="2" l="1"/>
  <c r="N353" i="2"/>
  <c r="P353" i="2" s="1"/>
  <c r="N354" i="2" l="1"/>
  <c r="P354" i="2" s="1"/>
  <c r="O355" i="2"/>
  <c r="N355" i="2" l="1"/>
  <c r="P355" i="2" s="1"/>
  <c r="O356" i="2"/>
  <c r="N356" i="2" l="1"/>
  <c r="P356" i="2" s="1"/>
  <c r="O357" i="2"/>
  <c r="N357" i="2" l="1"/>
  <c r="P357" i="2" s="1"/>
  <c r="O358" i="2"/>
  <c r="N358" i="2" l="1"/>
  <c r="P358" i="2" s="1"/>
  <c r="O359" i="2"/>
  <c r="N359" i="2" l="1"/>
  <c r="P359" i="2" s="1"/>
  <c r="O360" i="2"/>
  <c r="N360" i="2" l="1"/>
  <c r="P360" i="2" s="1"/>
  <c r="O361" i="2"/>
  <c r="N361" i="2" l="1"/>
  <c r="P361" i="2" s="1"/>
  <c r="O362" i="2"/>
  <c r="N362" i="2" l="1"/>
  <c r="P362" i="2" s="1"/>
  <c r="O363" i="2"/>
  <c r="N363" i="2" l="1"/>
  <c r="P363" i="2" s="1"/>
  <c r="O364" i="2"/>
  <c r="N364" i="2" l="1"/>
  <c r="P364" i="2" s="1"/>
  <c r="O365" i="2"/>
  <c r="O366" i="2" l="1"/>
  <c r="N365" i="2"/>
  <c r="P365" i="2" s="1"/>
  <c r="N366" i="2" l="1"/>
  <c r="P366" i="2" s="1"/>
  <c r="O367" i="2"/>
  <c r="N367" i="2" l="1"/>
  <c r="P367" i="2" s="1"/>
  <c r="O368" i="2"/>
  <c r="N368" i="2" l="1"/>
  <c r="P368" i="2" s="1"/>
  <c r="O369" i="2"/>
  <c r="O370" i="2" l="1"/>
  <c r="N369" i="2"/>
  <c r="P369" i="2" s="1"/>
  <c r="N370" i="2" l="1"/>
  <c r="P370" i="2" s="1"/>
  <c r="O371" i="2"/>
  <c r="N371" i="2" l="1"/>
  <c r="P371" i="2" s="1"/>
  <c r="O372" i="2"/>
  <c r="N372" i="2" l="1"/>
  <c r="P372" i="2" s="1"/>
  <c r="O373" i="2"/>
  <c r="N373" i="2" l="1"/>
  <c r="P373" i="2" s="1"/>
  <c r="O374" i="2"/>
  <c r="N374" i="2" l="1"/>
  <c r="P374" i="2" s="1"/>
  <c r="O375" i="2"/>
  <c r="N375" i="2" l="1"/>
  <c r="P375" i="2" s="1"/>
  <c r="O376" i="2"/>
  <c r="N376" i="2" l="1"/>
  <c r="P376" i="2" s="1"/>
  <c r="O377" i="2"/>
  <c r="N377" i="2" l="1"/>
  <c r="P377" i="2" s="1"/>
  <c r="O378" i="2"/>
  <c r="N378" i="2" l="1"/>
  <c r="P378" i="2" s="1"/>
  <c r="O379" i="2"/>
  <c r="N379" i="2" l="1"/>
  <c r="P379" i="2" s="1"/>
  <c r="O380" i="2"/>
  <c r="N380" i="2" l="1"/>
  <c r="P380" i="2" s="1"/>
  <c r="O381" i="2"/>
  <c r="N381" i="2" l="1"/>
  <c r="P381" i="2" s="1"/>
  <c r="O382" i="2"/>
  <c r="N382" i="2" l="1"/>
  <c r="P382" i="2" s="1"/>
  <c r="O383" i="2"/>
  <c r="O384" i="2" l="1"/>
  <c r="N383" i="2"/>
  <c r="P383" i="2" s="1"/>
  <c r="N384" i="2" l="1"/>
  <c r="P384" i="2" s="1"/>
  <c r="O385" i="2"/>
  <c r="N385" i="2" l="1"/>
  <c r="P385" i="2" s="1"/>
  <c r="O386" i="2"/>
  <c r="N386" i="2" l="1"/>
  <c r="P386" i="2" s="1"/>
  <c r="O387" i="2"/>
  <c r="N387" i="2" l="1"/>
  <c r="P387" i="2" s="1"/>
  <c r="O388" i="2"/>
  <c r="N388" i="2" l="1"/>
  <c r="P388" i="2" s="1"/>
  <c r="O389" i="2"/>
  <c r="N389" i="2" l="1"/>
  <c r="P389" i="2" s="1"/>
  <c r="O390" i="2"/>
  <c r="N390" i="2" l="1"/>
  <c r="P390" i="2" s="1"/>
  <c r="O391" i="2"/>
  <c r="N391" i="2" l="1"/>
  <c r="P391" i="2" s="1"/>
  <c r="O392" i="2"/>
  <c r="O393" i="2" l="1"/>
  <c r="N392" i="2"/>
  <c r="P392" i="2" s="1"/>
  <c r="N393" i="2" l="1"/>
  <c r="P393" i="2" s="1"/>
  <c r="O394" i="2"/>
  <c r="N394" i="2" l="1"/>
  <c r="P394" i="2" s="1"/>
  <c r="O395" i="2"/>
  <c r="N395" i="2" l="1"/>
  <c r="P395" i="2" s="1"/>
  <c r="O396" i="2"/>
  <c r="N396" i="2" l="1"/>
  <c r="P396" i="2" s="1"/>
  <c r="O397" i="2"/>
  <c r="N397" i="2" l="1"/>
  <c r="P397" i="2" s="1"/>
  <c r="O398" i="2"/>
  <c r="N398" i="2" l="1"/>
  <c r="P398" i="2" s="1"/>
  <c r="O399" i="2"/>
  <c r="N399" i="2" l="1"/>
  <c r="P399" i="2" s="1"/>
  <c r="O400" i="2"/>
  <c r="N400" i="2" l="1"/>
  <c r="P400" i="2" s="1"/>
  <c r="O401" i="2"/>
  <c r="O402" i="2" l="1"/>
  <c r="N401" i="2"/>
  <c r="P401" i="2" s="1"/>
  <c r="N402" i="2" l="1"/>
  <c r="P402" i="2" s="1"/>
  <c r="O403" i="2"/>
  <c r="N403" i="2" l="1"/>
  <c r="P403" i="2" s="1"/>
  <c r="O404" i="2"/>
  <c r="N404" i="2" l="1"/>
  <c r="P404" i="2" s="1"/>
  <c r="O405" i="2"/>
  <c r="O406" i="2" l="1"/>
  <c r="N405" i="2"/>
  <c r="P405" i="2" s="1"/>
  <c r="N406" i="2" l="1"/>
  <c r="P406" i="2" s="1"/>
  <c r="O407" i="2"/>
  <c r="N407" i="2" l="1"/>
  <c r="P407" i="2" s="1"/>
  <c r="O408" i="2"/>
  <c r="N408" i="2" l="1"/>
  <c r="P408" i="2" s="1"/>
  <c r="O409" i="2"/>
  <c r="N409" i="2" l="1"/>
  <c r="P409" i="2" s="1"/>
  <c r="O410" i="2"/>
  <c r="N410" i="2" l="1"/>
  <c r="P410" i="2" s="1"/>
  <c r="O411" i="2"/>
  <c r="N411" i="2" l="1"/>
  <c r="P411" i="2" s="1"/>
  <c r="O412" i="2"/>
  <c r="N412" i="2" l="1"/>
  <c r="P412" i="2" s="1"/>
  <c r="O413" i="2"/>
  <c r="N413" i="2" l="1"/>
  <c r="P413" i="2" s="1"/>
  <c r="O414" i="2"/>
  <c r="N414" i="2" l="1"/>
  <c r="P414" i="2" s="1"/>
  <c r="O415" i="2"/>
  <c r="N415" i="2" l="1"/>
  <c r="P415" i="2" s="1"/>
  <c r="O416" i="2"/>
  <c r="O417" i="2" l="1"/>
  <c r="N416" i="2"/>
  <c r="P416" i="2" s="1"/>
  <c r="O418" i="2" l="1"/>
  <c r="N417" i="2"/>
  <c r="P417" i="2" s="1"/>
  <c r="N418" i="2" l="1"/>
  <c r="P418" i="2" s="1"/>
  <c r="O419" i="2"/>
  <c r="O420" i="2" l="1"/>
  <c r="N419" i="2"/>
  <c r="P419" i="2" s="1"/>
  <c r="N420" i="2" l="1"/>
  <c r="P420" i="2" s="1"/>
  <c r="O421" i="2"/>
  <c r="N421" i="2" l="1"/>
  <c r="P421" i="2" s="1"/>
  <c r="O422" i="2"/>
  <c r="N422" i="2" l="1"/>
  <c r="P422" i="2" s="1"/>
  <c r="O423" i="2"/>
  <c r="N423" i="2" l="1"/>
  <c r="P423" i="2" s="1"/>
  <c r="O424" i="2"/>
  <c r="N424" i="2" l="1"/>
  <c r="P424" i="2" s="1"/>
  <c r="O425" i="2"/>
  <c r="N425" i="2" l="1"/>
  <c r="P425" i="2" s="1"/>
  <c r="O426" i="2"/>
  <c r="N426" i="2" l="1"/>
  <c r="P426" i="2" s="1"/>
  <c r="O427" i="2"/>
  <c r="N427" i="2" l="1"/>
  <c r="P427" i="2" s="1"/>
  <c r="O428" i="2"/>
  <c r="N428" i="2" l="1"/>
  <c r="P428" i="2" s="1"/>
  <c r="O429" i="2"/>
  <c r="N429" i="2" l="1"/>
  <c r="P429" i="2" s="1"/>
  <c r="O430" i="2"/>
  <c r="N430" i="2" l="1"/>
  <c r="P430" i="2" s="1"/>
  <c r="O431" i="2"/>
  <c r="N431" i="2" l="1"/>
  <c r="P431" i="2" s="1"/>
  <c r="O432" i="2"/>
  <c r="N432" i="2" l="1"/>
  <c r="P432" i="2" s="1"/>
  <c r="O433" i="2"/>
  <c r="N433" i="2" l="1"/>
  <c r="P433" i="2" s="1"/>
  <c r="O434" i="2"/>
  <c r="N434" i="2" l="1"/>
  <c r="P434" i="2" s="1"/>
  <c r="O435" i="2"/>
  <c r="N435" i="2" l="1"/>
  <c r="P435" i="2" s="1"/>
  <c r="O436" i="2"/>
  <c r="N436" i="2" l="1"/>
  <c r="P436" i="2" s="1"/>
  <c r="O437" i="2"/>
  <c r="N437" i="2" l="1"/>
  <c r="P437" i="2" s="1"/>
  <c r="O438" i="2"/>
  <c r="N438" i="2" l="1"/>
  <c r="P438" i="2" s="1"/>
  <c r="O439" i="2"/>
  <c r="N439" i="2" l="1"/>
  <c r="P439" i="2" s="1"/>
  <c r="O440" i="2"/>
  <c r="N440" i="2" l="1"/>
  <c r="P440" i="2" s="1"/>
  <c r="O441" i="2"/>
  <c r="N441" i="2" l="1"/>
  <c r="P441" i="2" s="1"/>
  <c r="O442" i="2"/>
  <c r="N442" i="2" l="1"/>
  <c r="P442" i="2" s="1"/>
  <c r="O443" i="2"/>
  <c r="N443" i="2" l="1"/>
  <c r="P443" i="2" s="1"/>
  <c r="O444" i="2"/>
  <c r="O445" i="2" l="1"/>
  <c r="N444" i="2"/>
  <c r="P444" i="2" s="1"/>
  <c r="O446" i="2" l="1"/>
  <c r="N445" i="2"/>
  <c r="P445" i="2" s="1"/>
  <c r="N446" i="2" l="1"/>
  <c r="P446" i="2" s="1"/>
  <c r="O447" i="2"/>
  <c r="N447" i="2" l="1"/>
  <c r="P447" i="2" s="1"/>
  <c r="O448" i="2"/>
  <c r="N448" i="2" l="1"/>
  <c r="P448" i="2" s="1"/>
  <c r="O449" i="2"/>
  <c r="N449" i="2" l="1"/>
  <c r="P449" i="2" s="1"/>
  <c r="O450" i="2"/>
  <c r="N450" i="2" l="1"/>
  <c r="P450" i="2" s="1"/>
  <c r="O451" i="2"/>
  <c r="O452" i="2" l="1"/>
  <c r="N451" i="2"/>
  <c r="P451" i="2" s="1"/>
  <c r="O453" i="2" l="1"/>
  <c r="N452" i="2"/>
  <c r="P452" i="2" s="1"/>
  <c r="O454" i="2" l="1"/>
  <c r="N453" i="2"/>
  <c r="P453" i="2" s="1"/>
  <c r="N454" i="2" l="1"/>
  <c r="P454" i="2" s="1"/>
  <c r="O455" i="2"/>
  <c r="N455" i="2" l="1"/>
  <c r="P455" i="2" s="1"/>
  <c r="O456" i="2"/>
  <c r="N456" i="2" l="1"/>
  <c r="P456" i="2" s="1"/>
  <c r="O457" i="2"/>
  <c r="N457" i="2" l="1"/>
  <c r="P457" i="2" s="1"/>
  <c r="O458" i="2"/>
  <c r="O459" i="2" l="1"/>
  <c r="N458" i="2"/>
  <c r="P458" i="2" s="1"/>
  <c r="N459" i="2" l="1"/>
  <c r="P459" i="2" s="1"/>
  <c r="O460" i="2"/>
  <c r="N460" i="2" l="1"/>
  <c r="P460" i="2" s="1"/>
  <c r="O461" i="2"/>
  <c r="N461" i="2" l="1"/>
  <c r="P461" i="2" s="1"/>
  <c r="O462" i="2"/>
  <c r="N462" i="2" l="1"/>
  <c r="P462" i="2" s="1"/>
  <c r="O463" i="2"/>
  <c r="N463" i="2" l="1"/>
  <c r="P463" i="2" s="1"/>
  <c r="O464" i="2"/>
  <c r="N464" i="2" l="1"/>
  <c r="P464" i="2" s="1"/>
  <c r="O465" i="2"/>
  <c r="N465" i="2" l="1"/>
  <c r="P465" i="2" s="1"/>
  <c r="O466" i="2"/>
  <c r="N466" i="2" l="1"/>
  <c r="P466" i="2" s="1"/>
  <c r="O467" i="2"/>
  <c r="N467" i="2" l="1"/>
  <c r="P467" i="2" s="1"/>
  <c r="O468" i="2"/>
  <c r="N468" i="2" l="1"/>
  <c r="P468" i="2" s="1"/>
  <c r="O469" i="2"/>
  <c r="O470" i="2" l="1"/>
  <c r="N469" i="2"/>
  <c r="P469" i="2" s="1"/>
  <c r="O471" i="2" l="1"/>
  <c r="N470" i="2"/>
  <c r="P470" i="2" s="1"/>
  <c r="N471" i="2" l="1"/>
  <c r="P471" i="2" s="1"/>
  <c r="O472" i="2"/>
  <c r="N472" i="2" l="1"/>
  <c r="P472" i="2" s="1"/>
  <c r="O473" i="2"/>
  <c r="O474" i="2" l="1"/>
  <c r="N473" i="2"/>
  <c r="P473" i="2" s="1"/>
  <c r="N474" i="2" l="1"/>
  <c r="P474" i="2" s="1"/>
  <c r="O475" i="2"/>
  <c r="N475" i="2" l="1"/>
  <c r="P475" i="2" s="1"/>
  <c r="O476" i="2"/>
  <c r="N476" i="2" l="1"/>
  <c r="P476" i="2" s="1"/>
  <c r="O477" i="2"/>
  <c r="N477" i="2" l="1"/>
  <c r="P477" i="2" s="1"/>
  <c r="O478" i="2"/>
  <c r="N478" i="2" l="1"/>
  <c r="P478" i="2" s="1"/>
  <c r="O479" i="2"/>
  <c r="O480" i="2" l="1"/>
  <c r="N479" i="2"/>
  <c r="P479" i="2" s="1"/>
  <c r="N480" i="2" l="1"/>
  <c r="P480" i="2" s="1"/>
  <c r="O481" i="2"/>
  <c r="N481" i="2" l="1"/>
  <c r="P481" i="2" s="1"/>
  <c r="O482" i="2"/>
  <c r="O483" i="2" l="1"/>
  <c r="N482" i="2"/>
  <c r="P482" i="2" s="1"/>
  <c r="N483" i="2" l="1"/>
  <c r="P483" i="2" s="1"/>
  <c r="O484" i="2"/>
  <c r="N484" i="2" l="1"/>
  <c r="P484" i="2" s="1"/>
  <c r="O485" i="2"/>
  <c r="O486" i="2" l="1"/>
  <c r="N485" i="2"/>
  <c r="P485" i="2" s="1"/>
  <c r="O487" i="2" l="1"/>
  <c r="N486" i="2"/>
  <c r="P486" i="2" s="1"/>
  <c r="N487" i="2" l="1"/>
  <c r="P487" i="2" s="1"/>
  <c r="O488" i="2"/>
  <c r="N488" i="2" l="1"/>
  <c r="P488" i="2" s="1"/>
  <c r="O489" i="2"/>
  <c r="N489" i="2" l="1"/>
  <c r="P489" i="2" s="1"/>
  <c r="O490" i="2"/>
  <c r="N490" i="2" l="1"/>
  <c r="P490" i="2" s="1"/>
  <c r="O491" i="2"/>
  <c r="O492" i="2" l="1"/>
  <c r="N491" i="2"/>
  <c r="P491" i="2" s="1"/>
  <c r="O493" i="2" l="1"/>
  <c r="N492" i="2"/>
  <c r="P492" i="2" s="1"/>
  <c r="N493" i="2" l="1"/>
  <c r="P493" i="2" s="1"/>
  <c r="O494" i="2"/>
  <c r="N494" i="2" l="1"/>
  <c r="P494" i="2" s="1"/>
  <c r="O495" i="2"/>
  <c r="N495" i="2" l="1"/>
  <c r="P495" i="2" s="1"/>
  <c r="O496" i="2"/>
  <c r="N496" i="2" l="1"/>
  <c r="P496" i="2" s="1"/>
  <c r="O497" i="2"/>
  <c r="N497" i="2" l="1"/>
  <c r="P497" i="2" s="1"/>
  <c r="O498" i="2"/>
  <c r="O499" i="2" l="1"/>
  <c r="N498" i="2"/>
  <c r="P498" i="2" s="1"/>
  <c r="O500" i="2" l="1"/>
  <c r="N499" i="2"/>
  <c r="P499" i="2" s="1"/>
  <c r="N500" i="2" l="1"/>
  <c r="P500" i="2" s="1"/>
  <c r="O501" i="2"/>
  <c r="N501" i="2" l="1"/>
  <c r="P501" i="2" s="1"/>
  <c r="O502" i="2"/>
  <c r="N502" i="2" l="1"/>
  <c r="P502" i="2" s="1"/>
  <c r="O503" i="2"/>
  <c r="O504" i="2" l="1"/>
  <c r="N503" i="2"/>
  <c r="P503" i="2" s="1"/>
  <c r="N504" i="2" l="1"/>
  <c r="P504" i="2" s="1"/>
  <c r="O505" i="2"/>
  <c r="N505" i="2" l="1"/>
  <c r="P505" i="2" s="1"/>
  <c r="O506" i="2"/>
  <c r="N506" i="2" l="1"/>
  <c r="P506" i="2" s="1"/>
  <c r="O507" i="2"/>
  <c r="N507" i="2" l="1"/>
  <c r="P507" i="2" s="1"/>
  <c r="O508" i="2"/>
  <c r="N508" i="2" l="1"/>
  <c r="P508" i="2" s="1"/>
  <c r="O509" i="2"/>
  <c r="N509" i="2" l="1"/>
  <c r="P509" i="2" s="1"/>
  <c r="O510" i="2"/>
  <c r="N510" i="2" l="1"/>
  <c r="P510" i="2" s="1"/>
  <c r="O511" i="2"/>
  <c r="O512" i="2" l="1"/>
  <c r="N511" i="2"/>
  <c r="P511" i="2" s="1"/>
  <c r="O513" i="2" l="1"/>
  <c r="N512" i="2"/>
  <c r="P512" i="2" s="1"/>
  <c r="O514" i="2" l="1"/>
  <c r="N513" i="2"/>
  <c r="P513" i="2" s="1"/>
  <c r="N514" i="2" l="1"/>
  <c r="P514" i="2" s="1"/>
  <c r="O515" i="2"/>
  <c r="O516" i="2" l="1"/>
  <c r="N515" i="2"/>
  <c r="P515" i="2" s="1"/>
  <c r="N516" i="2" l="1"/>
  <c r="P516" i="2" s="1"/>
  <c r="O517" i="2"/>
  <c r="N517" i="2" l="1"/>
  <c r="P517" i="2" s="1"/>
  <c r="O518" i="2"/>
  <c r="N518" i="2" l="1"/>
  <c r="P518" i="2" s="1"/>
  <c r="O519" i="2"/>
  <c r="N519" i="2" l="1"/>
  <c r="P519" i="2" s="1"/>
  <c r="O520" i="2"/>
  <c r="N520" i="2" l="1"/>
  <c r="P520" i="2" s="1"/>
  <c r="O521" i="2"/>
  <c r="N521" i="2" l="1"/>
  <c r="P521" i="2" s="1"/>
  <c r="O522" i="2"/>
  <c r="N522" i="2" l="1"/>
  <c r="P522" i="2" s="1"/>
  <c r="O523" i="2"/>
  <c r="N523" i="2" l="1"/>
  <c r="P523" i="2" s="1"/>
  <c r="O524" i="2"/>
  <c r="O525" i="2" l="1"/>
  <c r="N524" i="2"/>
  <c r="P524" i="2" s="1"/>
  <c r="O526" i="2" l="1"/>
  <c r="N525" i="2"/>
  <c r="P525" i="2" s="1"/>
  <c r="N526" i="2" l="1"/>
  <c r="P526" i="2" s="1"/>
  <c r="O527" i="2"/>
  <c r="N527" i="2" l="1"/>
  <c r="P527" i="2" s="1"/>
  <c r="O528" i="2"/>
  <c r="O529" i="2" l="1"/>
  <c r="N528" i="2"/>
  <c r="P528" i="2" s="1"/>
  <c r="N529" i="2" l="1"/>
  <c r="P529" i="2" s="1"/>
  <c r="O530" i="2"/>
  <c r="O531" i="2" l="1"/>
  <c r="N530" i="2"/>
  <c r="P530" i="2" s="1"/>
  <c r="O532" i="2" l="1"/>
  <c r="N531" i="2"/>
  <c r="P531" i="2" s="1"/>
  <c r="N532" i="2" l="1"/>
  <c r="P532" i="2" s="1"/>
  <c r="O533" i="2"/>
  <c r="N533" i="2" l="1"/>
  <c r="P533" i="2" s="1"/>
  <c r="O534" i="2"/>
  <c r="N534" i="2" l="1"/>
  <c r="P534" i="2" s="1"/>
  <c r="O535" i="2"/>
  <c r="N535" i="2" l="1"/>
  <c r="P535" i="2" s="1"/>
  <c r="O536" i="2"/>
  <c r="N536" i="2" l="1"/>
  <c r="P536" i="2" s="1"/>
  <c r="O537" i="2"/>
  <c r="O538" i="2" l="1"/>
  <c r="N537" i="2"/>
  <c r="P537" i="2" s="1"/>
  <c r="O539" i="2" l="1"/>
  <c r="N538" i="2"/>
  <c r="P538" i="2" s="1"/>
  <c r="O540" i="2" l="1"/>
  <c r="N539" i="2"/>
  <c r="P539" i="2" s="1"/>
  <c r="N540" i="2" l="1"/>
  <c r="P540" i="2" s="1"/>
  <c r="O541" i="2"/>
  <c r="N541" i="2" l="1"/>
  <c r="P541" i="2" s="1"/>
  <c r="O542" i="2"/>
  <c r="N542" i="2" l="1"/>
  <c r="P542" i="2" s="1"/>
  <c r="O543" i="2"/>
  <c r="O544" i="2" l="1"/>
  <c r="N543" i="2"/>
  <c r="P543" i="2" s="1"/>
  <c r="O545" i="2" l="1"/>
  <c r="N544" i="2"/>
  <c r="P544" i="2" s="1"/>
  <c r="N545" i="2" l="1"/>
  <c r="P545" i="2" s="1"/>
  <c r="O546" i="2"/>
  <c r="N546" i="2" l="1"/>
  <c r="P546" i="2" s="1"/>
  <c r="B10" i="6" s="1"/>
  <c r="O547" i="2"/>
  <c r="B12" i="4" l="1"/>
  <c r="B157" i="7" s="1"/>
  <c r="N157" i="7" s="1"/>
  <c r="B24" i="4"/>
  <c r="B169" i="7" s="1"/>
  <c r="N169" i="7" s="1"/>
  <c r="B7" i="5"/>
  <c r="B452" i="7" s="1"/>
  <c r="N452" i="7" s="1"/>
  <c r="B13" i="4"/>
  <c r="B158" i="7" s="1"/>
  <c r="N158" i="7" s="1"/>
  <c r="B25" i="4"/>
  <c r="B170" i="7" s="1"/>
  <c r="N170" i="7" s="1"/>
  <c r="B7" i="4"/>
  <c r="B152" i="7" s="1"/>
  <c r="N152" i="7" s="1"/>
  <c r="B8" i="3"/>
  <c r="B303" i="7" s="1"/>
  <c r="N303" i="7" s="1"/>
  <c r="B14" i="4"/>
  <c r="B159" i="7" s="1"/>
  <c r="N159" i="7" s="1"/>
  <c r="B26" i="4"/>
  <c r="B171" i="7" s="1"/>
  <c r="N171" i="7" s="1"/>
  <c r="B8" i="1"/>
  <c r="B3" i="7" s="1"/>
  <c r="N3" i="7" s="1"/>
  <c r="B9" i="3"/>
  <c r="B304" i="7" s="1"/>
  <c r="N304" i="7" s="1"/>
  <c r="B15" i="4"/>
  <c r="B160" i="7" s="1"/>
  <c r="N160" i="7" s="1"/>
  <c r="B27" i="4"/>
  <c r="B172" i="7" s="1"/>
  <c r="N172" i="7" s="1"/>
  <c r="B21" i="4"/>
  <c r="B166" i="7" s="1"/>
  <c r="N166" i="7" s="1"/>
  <c r="B10" i="3"/>
  <c r="B305" i="7" s="1"/>
  <c r="N305" i="7" s="1"/>
  <c r="B16" i="4"/>
  <c r="B161" i="7" s="1"/>
  <c r="N161" i="7" s="1"/>
  <c r="B28" i="4"/>
  <c r="B173" i="7" s="1"/>
  <c r="N173" i="7" s="1"/>
  <c r="B11" i="3"/>
  <c r="B306" i="7" s="1"/>
  <c r="N306" i="7" s="1"/>
  <c r="B17" i="4"/>
  <c r="B162" i="7" s="1"/>
  <c r="N162" i="7" s="1"/>
  <c r="B29" i="4"/>
  <c r="B174" i="7" s="1"/>
  <c r="N174" i="7" s="1"/>
  <c r="B9" i="4"/>
  <c r="B154" i="7" s="1"/>
  <c r="N154" i="7" s="1"/>
  <c r="B12" i="3"/>
  <c r="B307" i="7" s="1"/>
  <c r="N307" i="7" s="1"/>
  <c r="B18" i="4"/>
  <c r="B163" i="7" s="1"/>
  <c r="N163" i="7" s="1"/>
  <c r="B30" i="4"/>
  <c r="B175" i="7" s="1"/>
  <c r="N175" i="7" s="1"/>
  <c r="B13" i="3"/>
  <c r="B308" i="7" s="1"/>
  <c r="N308" i="7" s="1"/>
  <c r="B7" i="3"/>
  <c r="B302" i="7" s="1"/>
  <c r="N302" i="7" s="1"/>
  <c r="B19" i="4"/>
  <c r="B164" i="7" s="1"/>
  <c r="N164" i="7" s="1"/>
  <c r="B31" i="4"/>
  <c r="B176" i="7" s="1"/>
  <c r="N176" i="7" s="1"/>
  <c r="B7" i="1"/>
  <c r="B2" i="7" s="1"/>
  <c r="N2" i="7" s="1"/>
  <c r="B14" i="3"/>
  <c r="B309" i="7" s="1"/>
  <c r="N309" i="7" s="1"/>
  <c r="B8" i="4"/>
  <c r="B153" i="7" s="1"/>
  <c r="N153" i="7" s="1"/>
  <c r="B20" i="4"/>
  <c r="B165" i="7" s="1"/>
  <c r="N165" i="7" s="1"/>
  <c r="B32" i="4"/>
  <c r="B177" i="7" s="1"/>
  <c r="N177" i="7" s="1"/>
  <c r="B10" i="4"/>
  <c r="B155" i="7" s="1"/>
  <c r="N155" i="7" s="1"/>
  <c r="B22" i="4"/>
  <c r="B167" i="7" s="1"/>
  <c r="N167" i="7" s="1"/>
  <c r="B11" i="4"/>
  <c r="B156" i="7" s="1"/>
  <c r="N156" i="7" s="1"/>
  <c r="B23" i="4"/>
  <c r="B168" i="7" s="1"/>
  <c r="N168" i="7" s="1"/>
  <c r="B11" i="6"/>
  <c r="G10" i="6" s="1"/>
  <c r="N547" i="2"/>
  <c r="P547" i="2" s="1"/>
  <c r="O548" i="2"/>
  <c r="N548" i="2" l="1"/>
  <c r="P548" i="2" s="1"/>
  <c r="O549" i="2"/>
  <c r="O550" i="2" l="1"/>
  <c r="N549" i="2"/>
  <c r="P549" i="2" s="1"/>
  <c r="O551" i="2" l="1"/>
  <c r="N550" i="2"/>
  <c r="P550" i="2" s="1"/>
  <c r="N551" i="2" l="1"/>
  <c r="P551" i="2" s="1"/>
  <c r="O552" i="2"/>
  <c r="N552" i="2" l="1"/>
  <c r="P552" i="2" s="1"/>
  <c r="O553" i="2"/>
  <c r="N553" i="2" l="1"/>
  <c r="P553" i="2" s="1"/>
  <c r="O554" i="2"/>
  <c r="N554" i="2" l="1"/>
  <c r="P554" i="2" s="1"/>
  <c r="O555" i="2"/>
  <c r="O556" i="2" l="1"/>
  <c r="N555" i="2"/>
  <c r="P555" i="2" s="1"/>
  <c r="O557" i="2" l="1"/>
  <c r="N556" i="2"/>
  <c r="P556" i="2" s="1"/>
  <c r="O558" i="2" l="1"/>
  <c r="N557" i="2"/>
  <c r="P557" i="2" s="1"/>
  <c r="N558" i="2" l="1"/>
  <c r="P558" i="2" s="1"/>
  <c r="O559" i="2"/>
  <c r="N559" i="2" l="1"/>
  <c r="P559" i="2" s="1"/>
  <c r="O560" i="2"/>
  <c r="N560" i="2" l="1"/>
  <c r="P560" i="2" s="1"/>
  <c r="O561" i="2"/>
  <c r="O562" i="2" l="1"/>
  <c r="N561" i="2"/>
  <c r="P561" i="2" s="1"/>
  <c r="O563" i="2" l="1"/>
  <c r="N562" i="2"/>
  <c r="P562" i="2" s="1"/>
  <c r="N563" i="2" l="1"/>
  <c r="P563" i="2" s="1"/>
  <c r="O564" i="2"/>
  <c r="N564" i="2" l="1"/>
  <c r="P564" i="2" s="1"/>
  <c r="O565" i="2"/>
  <c r="N565" i="2" l="1"/>
  <c r="P565" i="2" s="1"/>
  <c r="O566" i="2"/>
  <c r="N566" i="2" l="1"/>
  <c r="P566" i="2" s="1"/>
  <c r="O567" i="2"/>
  <c r="O568" i="2" l="1"/>
  <c r="N567" i="2"/>
  <c r="P567" i="2" s="1"/>
  <c r="O569" i="2" l="1"/>
  <c r="N568" i="2"/>
  <c r="P568" i="2" s="1"/>
  <c r="N569" i="2" l="1"/>
  <c r="P569" i="2" s="1"/>
  <c r="O570" i="2"/>
  <c r="N570" i="2" l="1"/>
  <c r="P570" i="2" s="1"/>
  <c r="O571" i="2"/>
  <c r="N571" i="2" l="1"/>
  <c r="P571" i="2" s="1"/>
  <c r="O572" i="2"/>
  <c r="N572" i="2" l="1"/>
  <c r="P572" i="2" s="1"/>
  <c r="O573" i="2"/>
  <c r="O574" i="2" l="1"/>
  <c r="N573" i="2"/>
  <c r="P573" i="2" s="1"/>
  <c r="O575" i="2" l="1"/>
  <c r="N574" i="2"/>
  <c r="P574" i="2" s="1"/>
  <c r="N575" i="2" l="1"/>
  <c r="P575" i="2" s="1"/>
  <c r="O576" i="2"/>
  <c r="N576" i="2" l="1"/>
  <c r="P576" i="2" s="1"/>
  <c r="O577" i="2"/>
  <c r="N577" i="2" l="1"/>
  <c r="P577" i="2" s="1"/>
  <c r="O578" i="2"/>
  <c r="N578" i="2" l="1"/>
  <c r="P578" i="2" s="1"/>
  <c r="O579" i="2"/>
  <c r="O580" i="2" l="1"/>
  <c r="N579" i="2"/>
  <c r="P579" i="2" s="1"/>
  <c r="O581" i="2" l="1"/>
  <c r="N580" i="2"/>
  <c r="P580" i="2" s="1"/>
  <c r="N581" i="2" l="1"/>
  <c r="P581" i="2" s="1"/>
  <c r="O582" i="2"/>
  <c r="N582" i="2" l="1"/>
  <c r="P582" i="2" s="1"/>
  <c r="O583" i="2"/>
  <c r="N583" i="2" l="1"/>
  <c r="P583" i="2" s="1"/>
  <c r="O584" i="2"/>
  <c r="N584" i="2" l="1"/>
  <c r="P584" i="2" s="1"/>
  <c r="O585" i="2"/>
  <c r="O586" i="2" l="1"/>
  <c r="N585" i="2"/>
  <c r="P585" i="2" s="1"/>
  <c r="O587" i="2" l="1"/>
  <c r="N586" i="2"/>
  <c r="P586" i="2" s="1"/>
  <c r="O588" i="2" l="1"/>
  <c r="N587" i="2"/>
  <c r="P587" i="2" s="1"/>
  <c r="N588" i="2" l="1"/>
  <c r="P588" i="2" s="1"/>
  <c r="O589" i="2"/>
  <c r="N589" i="2" l="1"/>
  <c r="P589" i="2" s="1"/>
  <c r="O590" i="2"/>
  <c r="N590" i="2" l="1"/>
  <c r="P590" i="2" s="1"/>
  <c r="O591" i="2"/>
  <c r="O592" i="2" l="1"/>
  <c r="N591" i="2"/>
  <c r="P591" i="2" s="1"/>
  <c r="O593" i="2" l="1"/>
  <c r="N592" i="2"/>
  <c r="P592" i="2" s="1"/>
  <c r="O594" i="2" l="1"/>
  <c r="N593" i="2"/>
  <c r="P593" i="2" s="1"/>
  <c r="N594" i="2" l="1"/>
  <c r="P594" i="2" s="1"/>
  <c r="O595" i="2"/>
  <c r="N595" i="2" l="1"/>
  <c r="P595" i="2" s="1"/>
  <c r="O596" i="2"/>
  <c r="N596" i="2" l="1"/>
  <c r="P596" i="2" s="1"/>
  <c r="O597" i="2"/>
  <c r="O598" i="2" l="1"/>
  <c r="N597" i="2"/>
  <c r="P597" i="2" s="1"/>
  <c r="O599" i="2" l="1"/>
  <c r="N598" i="2"/>
  <c r="P598" i="2" s="1"/>
  <c r="N599" i="2" l="1"/>
  <c r="P599" i="2" s="1"/>
  <c r="O600" i="2"/>
  <c r="N600" i="2" l="1"/>
  <c r="P600" i="2" s="1"/>
  <c r="O601" i="2"/>
  <c r="N601" i="2" l="1"/>
  <c r="P601" i="2" s="1"/>
  <c r="O602" i="2"/>
  <c r="N602" i="2" l="1"/>
  <c r="P602" i="2" s="1"/>
  <c r="O603" i="2"/>
  <c r="O604" i="2" l="1"/>
  <c r="N603" i="2"/>
  <c r="P603" i="2" s="1"/>
  <c r="O605" i="2" l="1"/>
  <c r="N604" i="2"/>
  <c r="P604" i="2" s="1"/>
  <c r="N605" i="2" l="1"/>
  <c r="P605" i="2" s="1"/>
  <c r="O606" i="2"/>
  <c r="N606" i="2" l="1"/>
  <c r="P606" i="2" s="1"/>
  <c r="O607" i="2"/>
  <c r="N607" i="2" l="1"/>
  <c r="P607" i="2" s="1"/>
  <c r="O608" i="2"/>
  <c r="N608" i="2" l="1"/>
  <c r="P608" i="2" s="1"/>
  <c r="O609" i="2"/>
  <c r="O610" i="2" l="1"/>
  <c r="N609" i="2"/>
  <c r="P609" i="2" s="1"/>
  <c r="N610" i="2" l="1"/>
  <c r="P610" i="2" s="1"/>
  <c r="O611" i="2"/>
  <c r="O612" i="2" l="1"/>
  <c r="N611" i="2"/>
  <c r="P611" i="2" s="1"/>
  <c r="N612" i="2" l="1"/>
  <c r="P612" i="2" s="1"/>
  <c r="O613" i="2"/>
  <c r="N613" i="2" l="1"/>
  <c r="P613" i="2" s="1"/>
  <c r="O614" i="2"/>
  <c r="N614" i="2" l="1"/>
  <c r="P614" i="2" s="1"/>
  <c r="O615" i="2"/>
  <c r="O616" i="2" l="1"/>
  <c r="N615" i="2"/>
  <c r="P615" i="2" s="1"/>
  <c r="O617" i="2" l="1"/>
  <c r="N616" i="2"/>
  <c r="P616" i="2" s="1"/>
  <c r="N617" i="2" l="1"/>
  <c r="P617" i="2" s="1"/>
  <c r="O618" i="2"/>
  <c r="N618" i="2" l="1"/>
  <c r="P618" i="2" s="1"/>
  <c r="O619" i="2"/>
  <c r="N619" i="2" l="1"/>
  <c r="P619" i="2" s="1"/>
  <c r="O620" i="2"/>
  <c r="O621" i="2" l="1"/>
  <c r="N620" i="2"/>
  <c r="P620" i="2" s="1"/>
  <c r="N621" i="2" l="1"/>
  <c r="P621" i="2" s="1"/>
  <c r="O622" i="2"/>
  <c r="N622" i="2" l="1"/>
  <c r="P622" i="2" s="1"/>
  <c r="O623" i="2"/>
  <c r="O624" i="2" l="1"/>
  <c r="N623" i="2"/>
  <c r="P623" i="2" s="1"/>
  <c r="N624" i="2" l="1"/>
  <c r="P624" i="2" s="1"/>
  <c r="O625" i="2"/>
  <c r="N625" i="2" l="1"/>
  <c r="P625" i="2" s="1"/>
  <c r="O626" i="2"/>
  <c r="O627" i="2" l="1"/>
  <c r="N626" i="2"/>
  <c r="P626" i="2" s="1"/>
  <c r="O628" i="2" l="1"/>
  <c r="N627" i="2"/>
  <c r="P627" i="2" s="1"/>
  <c r="N628" i="2" l="1"/>
  <c r="P628" i="2" s="1"/>
  <c r="O629" i="2"/>
  <c r="N629" i="2" l="1"/>
  <c r="P629" i="2" s="1"/>
  <c r="O630" i="2"/>
  <c r="N630" i="2" l="1"/>
  <c r="P630" i="2" s="1"/>
  <c r="O631" i="2"/>
  <c r="N631" i="2" l="1"/>
  <c r="P631" i="2" s="1"/>
  <c r="O632" i="2"/>
  <c r="N632" i="2" l="1"/>
  <c r="P632" i="2" s="1"/>
  <c r="O633" i="2"/>
  <c r="O634" i="2" l="1"/>
  <c r="N633" i="2"/>
  <c r="P633" i="2" s="1"/>
  <c r="N634" i="2" l="1"/>
  <c r="P634" i="2" s="1"/>
  <c r="O635" i="2"/>
  <c r="O636" i="2" l="1"/>
  <c r="N635" i="2"/>
  <c r="P635" i="2" s="1"/>
  <c r="N636" i="2" l="1"/>
  <c r="P636" i="2" s="1"/>
  <c r="O637" i="2"/>
  <c r="N637" i="2" l="1"/>
  <c r="P637" i="2" s="1"/>
  <c r="O638" i="2"/>
  <c r="O639" i="2" l="1"/>
  <c r="N638" i="2"/>
  <c r="P638" i="2" s="1"/>
  <c r="O640" i="2" l="1"/>
  <c r="N639" i="2"/>
  <c r="P639" i="2" s="1"/>
  <c r="N640" i="2" l="1"/>
  <c r="P640" i="2" s="1"/>
  <c r="O641" i="2"/>
  <c r="O642" i="2" l="1"/>
  <c r="N641" i="2"/>
  <c r="P641" i="2" s="1"/>
  <c r="O643" i="2" l="1"/>
  <c r="N642" i="2"/>
  <c r="P642" i="2" s="1"/>
  <c r="N643" i="2" l="1"/>
  <c r="P643" i="2" s="1"/>
  <c r="O644" i="2"/>
  <c r="N644" i="2" l="1"/>
  <c r="P644" i="2" s="1"/>
  <c r="O645" i="2"/>
  <c r="O646" i="2" l="1"/>
  <c r="N645" i="2"/>
  <c r="P645" i="2" s="1"/>
  <c r="N646" i="2" l="1"/>
  <c r="P646" i="2" s="1"/>
  <c r="O647" i="2"/>
  <c r="N647" i="2" l="1"/>
  <c r="P647" i="2" s="1"/>
  <c r="O648" i="2"/>
  <c r="N648" i="2" l="1"/>
  <c r="P648" i="2" s="1"/>
  <c r="O649" i="2"/>
  <c r="N649" i="2" l="1"/>
  <c r="P649" i="2" s="1"/>
  <c r="O650" i="2"/>
  <c r="N650" i="2" l="1"/>
  <c r="P650" i="2" s="1"/>
  <c r="O651" i="2"/>
  <c r="O652" i="2" l="1"/>
  <c r="N651" i="2"/>
  <c r="P651" i="2" s="1"/>
  <c r="N652" i="2" l="1"/>
  <c r="P652" i="2" s="1"/>
  <c r="O653" i="2"/>
  <c r="O654" i="2" l="1"/>
  <c r="N653" i="2"/>
  <c r="P653" i="2" s="1"/>
  <c r="N654" i="2" l="1"/>
  <c r="P654" i="2" s="1"/>
  <c r="O655" i="2"/>
  <c r="N655" i="2" l="1"/>
  <c r="P655" i="2" s="1"/>
  <c r="O656" i="2"/>
  <c r="N656" i="2" l="1"/>
  <c r="P656" i="2" s="1"/>
  <c r="O657" i="2"/>
  <c r="O658" i="2" l="1"/>
  <c r="N657" i="2"/>
  <c r="P657" i="2" s="1"/>
  <c r="N658" i="2" l="1"/>
  <c r="P658" i="2" s="1"/>
  <c r="O659" i="2"/>
  <c r="O660" i="2" l="1"/>
  <c r="N659" i="2"/>
  <c r="P659" i="2" s="1"/>
  <c r="N660" i="2" l="1"/>
  <c r="P660" i="2" s="1"/>
  <c r="O661" i="2"/>
  <c r="N661" i="2" l="1"/>
  <c r="P661" i="2" s="1"/>
  <c r="O662" i="2"/>
  <c r="O663" i="2" l="1"/>
  <c r="N662" i="2"/>
  <c r="P662" i="2" s="1"/>
  <c r="O664" i="2" l="1"/>
  <c r="N663" i="2"/>
  <c r="P663" i="2" s="1"/>
  <c r="N664" i="2" l="1"/>
  <c r="P664" i="2" s="1"/>
  <c r="O665" i="2"/>
  <c r="N665" i="2" l="1"/>
  <c r="P665" i="2" s="1"/>
  <c r="O666" i="2"/>
  <c r="N666" i="2" l="1"/>
  <c r="P666" i="2" s="1"/>
  <c r="O667" i="2"/>
  <c r="N667" i="2" l="1"/>
  <c r="P667" i="2" s="1"/>
  <c r="O668" i="2"/>
  <c r="N668" i="2" l="1"/>
  <c r="P668" i="2" s="1"/>
  <c r="O669" i="2"/>
  <c r="O670" i="2" l="1"/>
  <c r="N669" i="2"/>
  <c r="P669" i="2" s="1"/>
  <c r="N670" i="2" l="1"/>
  <c r="P670" i="2" s="1"/>
  <c r="O671" i="2"/>
  <c r="O672" i="2" l="1"/>
  <c r="N671" i="2"/>
  <c r="P671" i="2" s="1"/>
  <c r="N672" i="2" l="1"/>
  <c r="P672" i="2" s="1"/>
  <c r="O673" i="2"/>
  <c r="N673" i="2" l="1"/>
  <c r="P673" i="2" s="1"/>
  <c r="O674" i="2"/>
  <c r="N674" i="2" l="1"/>
  <c r="P674" i="2" s="1"/>
  <c r="O675" i="2"/>
  <c r="O676" i="2" l="1"/>
  <c r="N675" i="2"/>
  <c r="P675" i="2" s="1"/>
  <c r="N676" i="2" l="1"/>
  <c r="P676" i="2" s="1"/>
  <c r="O677" i="2"/>
  <c r="O678" i="2" l="1"/>
  <c r="N677" i="2"/>
  <c r="P677" i="2" s="1"/>
  <c r="N678" i="2" l="1"/>
  <c r="P678" i="2" s="1"/>
  <c r="O679" i="2"/>
  <c r="N679" i="2" l="1"/>
  <c r="P679" i="2" s="1"/>
  <c r="O680" i="2"/>
  <c r="O681" i="2" l="1"/>
  <c r="N680" i="2"/>
  <c r="P680" i="2" s="1"/>
  <c r="O682" i="2" l="1"/>
  <c r="N681" i="2"/>
  <c r="P681" i="2" s="1"/>
  <c r="N682" i="2" l="1"/>
  <c r="P682" i="2" s="1"/>
  <c r="O683" i="2"/>
  <c r="N683" i="2" l="1"/>
  <c r="P683" i="2" s="1"/>
  <c r="O684" i="2"/>
  <c r="N684" i="2" l="1"/>
  <c r="P684" i="2" s="1"/>
  <c r="O685" i="2"/>
  <c r="N685" i="2" l="1"/>
  <c r="P685" i="2" s="1"/>
  <c r="O686" i="2"/>
  <c r="N686" i="2" l="1"/>
  <c r="P686" i="2" s="1"/>
  <c r="O687" i="2"/>
  <c r="O688" i="2" l="1"/>
  <c r="N687" i="2"/>
  <c r="P687" i="2" s="1"/>
  <c r="N688" i="2" l="1"/>
  <c r="P688" i="2" s="1"/>
  <c r="O689" i="2"/>
  <c r="O690" i="2" l="1"/>
  <c r="N689" i="2"/>
  <c r="P689" i="2" s="1"/>
  <c r="N690" i="2" l="1"/>
  <c r="P690" i="2" s="1"/>
  <c r="O691" i="2"/>
  <c r="N691" i="2" l="1"/>
  <c r="P691" i="2" s="1"/>
  <c r="O692" i="2"/>
  <c r="N692" i="2" l="1"/>
  <c r="P692" i="2" s="1"/>
  <c r="O693" i="2"/>
  <c r="O694" i="2" l="1"/>
  <c r="N693" i="2"/>
  <c r="P693" i="2" s="1"/>
  <c r="N694" i="2" l="1"/>
  <c r="P694" i="2" s="1"/>
  <c r="O695" i="2"/>
  <c r="O696" i="2" l="1"/>
  <c r="N695" i="2"/>
  <c r="P695" i="2" s="1"/>
  <c r="N696" i="2" l="1"/>
  <c r="P696" i="2" s="1"/>
  <c r="O697" i="2"/>
  <c r="N697" i="2" l="1"/>
  <c r="P697" i="2" s="1"/>
  <c r="O698" i="2"/>
  <c r="N698" i="2" l="1"/>
  <c r="P698" i="2" s="1"/>
  <c r="O699" i="2"/>
  <c r="O700" i="2" l="1"/>
  <c r="N699" i="2"/>
  <c r="P699" i="2" s="1"/>
  <c r="N700" i="2" l="1"/>
  <c r="P700" i="2" s="1"/>
  <c r="O701" i="2"/>
  <c r="N701" i="2" l="1"/>
  <c r="P701" i="2" s="1"/>
  <c r="O702" i="2"/>
  <c r="N702" i="2" l="1"/>
  <c r="P702" i="2" s="1"/>
  <c r="O703" i="2"/>
  <c r="N703" i="2" l="1"/>
  <c r="P703" i="2" s="1"/>
  <c r="O704" i="2"/>
  <c r="N704" i="2" l="1"/>
  <c r="P704" i="2" s="1"/>
  <c r="O705" i="2"/>
  <c r="O706" i="2" l="1"/>
  <c r="N705" i="2"/>
  <c r="P705" i="2" s="1"/>
  <c r="N706" i="2" l="1"/>
  <c r="P706" i="2" s="1"/>
  <c r="O707" i="2"/>
  <c r="O708" i="2" l="1"/>
  <c r="N707" i="2"/>
  <c r="P707" i="2" s="1"/>
  <c r="N708" i="2" l="1"/>
  <c r="P708" i="2" s="1"/>
  <c r="O709" i="2"/>
  <c r="N709" i="2" l="1"/>
  <c r="P709" i="2" s="1"/>
  <c r="O710" i="2"/>
  <c r="N710" i="2" l="1"/>
  <c r="P710" i="2" s="1"/>
  <c r="O711" i="2"/>
  <c r="O712" i="2" l="1"/>
  <c r="N711" i="2"/>
  <c r="P711" i="2" s="1"/>
  <c r="N712" i="2" l="1"/>
  <c r="P712" i="2" s="1"/>
  <c r="O713" i="2"/>
  <c r="O714" i="2" l="1"/>
  <c r="N713" i="2"/>
  <c r="P713" i="2" s="1"/>
  <c r="N714" i="2" l="1"/>
  <c r="P714" i="2" s="1"/>
  <c r="O715" i="2"/>
  <c r="N715" i="2" l="1"/>
  <c r="P715" i="2" s="1"/>
  <c r="O716" i="2"/>
  <c r="O717" i="2" l="1"/>
  <c r="N716" i="2"/>
  <c r="P716" i="2" s="1"/>
  <c r="O718" i="2" l="1"/>
  <c r="N717" i="2"/>
  <c r="P717" i="2" s="1"/>
  <c r="N718" i="2" l="1"/>
  <c r="P718" i="2" s="1"/>
  <c r="O719" i="2"/>
  <c r="N719" i="2" l="1"/>
  <c r="P719" i="2" s="1"/>
  <c r="O720" i="2"/>
  <c r="N720" i="2" l="1"/>
  <c r="P720" i="2" s="1"/>
  <c r="O721" i="2"/>
  <c r="N721" i="2" l="1"/>
  <c r="P721" i="2" s="1"/>
  <c r="O722" i="2"/>
  <c r="N722" i="2" l="1"/>
  <c r="P722" i="2" s="1"/>
  <c r="O723" i="2"/>
  <c r="O724" i="2" l="1"/>
  <c r="N723" i="2"/>
  <c r="P723" i="2" s="1"/>
  <c r="N724" i="2" l="1"/>
  <c r="P724" i="2" s="1"/>
  <c r="O725" i="2"/>
  <c r="O726" i="2" l="1"/>
  <c r="N725" i="2"/>
  <c r="P725" i="2" s="1"/>
  <c r="N726" i="2" l="1"/>
  <c r="P726" i="2" s="1"/>
  <c r="O727" i="2"/>
  <c r="N727" i="2" l="1"/>
  <c r="P727" i="2" s="1"/>
  <c r="O728" i="2"/>
  <c r="N728" i="2" l="1"/>
  <c r="P728" i="2" s="1"/>
  <c r="O729" i="2"/>
  <c r="O730" i="2" l="1"/>
  <c r="N729" i="2"/>
  <c r="P729" i="2" s="1"/>
  <c r="N730" i="2" l="1"/>
  <c r="P730" i="2" s="1"/>
  <c r="O731" i="2"/>
  <c r="O732" i="2" l="1"/>
  <c r="N731" i="2"/>
  <c r="P731" i="2" s="1"/>
  <c r="N732" i="2" l="1"/>
  <c r="P732" i="2" s="1"/>
  <c r="O733" i="2"/>
  <c r="N733" i="2" l="1"/>
  <c r="P733" i="2" s="1"/>
  <c r="O734" i="2"/>
  <c r="N734" i="2" l="1"/>
  <c r="P734" i="2" s="1"/>
  <c r="O735" i="2"/>
  <c r="O736" i="2" l="1"/>
  <c r="N735" i="2"/>
  <c r="P735" i="2" s="1"/>
  <c r="N736" i="2" l="1"/>
  <c r="P736" i="2" s="1"/>
  <c r="O737" i="2"/>
  <c r="N737" i="2" l="1"/>
  <c r="P737" i="2" s="1"/>
  <c r="O738" i="2"/>
  <c r="N738" i="2" l="1"/>
  <c r="P738" i="2" s="1"/>
  <c r="O739" i="2"/>
  <c r="N739" i="2" l="1"/>
  <c r="P739" i="2" s="1"/>
  <c r="O740" i="2"/>
  <c r="N740" i="2" l="1"/>
  <c r="P740" i="2" s="1"/>
  <c r="O741" i="2"/>
  <c r="O742" i="2" l="1"/>
  <c r="N741" i="2"/>
  <c r="P741" i="2" s="1"/>
  <c r="N742" i="2" l="1"/>
  <c r="P742" i="2" s="1"/>
  <c r="O743" i="2"/>
  <c r="O744" i="2" l="1"/>
  <c r="N743" i="2"/>
  <c r="P743" i="2" s="1"/>
  <c r="N744" i="2" l="1"/>
  <c r="P744" i="2" s="1"/>
  <c r="O745" i="2"/>
  <c r="N745" i="2" l="1"/>
  <c r="P745" i="2" s="1"/>
  <c r="O746" i="2"/>
  <c r="N746" i="2" l="1"/>
  <c r="P746" i="2" s="1"/>
  <c r="O747" i="2"/>
  <c r="O748" i="2" l="1"/>
  <c r="N747" i="2"/>
  <c r="P747" i="2" s="1"/>
  <c r="N748" i="2" l="1"/>
  <c r="P748" i="2" s="1"/>
  <c r="O749" i="2"/>
  <c r="O750" i="2" l="1"/>
  <c r="N749" i="2"/>
  <c r="P749" i="2" s="1"/>
  <c r="N750" i="2" l="1"/>
  <c r="P750" i="2" s="1"/>
  <c r="O751" i="2"/>
  <c r="N751" i="2" l="1"/>
  <c r="P751" i="2" s="1"/>
  <c r="O752" i="2"/>
  <c r="N752" i="2" l="1"/>
  <c r="P752" i="2" s="1"/>
  <c r="O753" i="2"/>
  <c r="O754" i="2" l="1"/>
  <c r="N753" i="2"/>
  <c r="P753" i="2" s="1"/>
  <c r="N754" i="2" l="1"/>
  <c r="P754" i="2" s="1"/>
  <c r="O755" i="2"/>
  <c r="N755" i="2" l="1"/>
  <c r="P755" i="2" s="1"/>
  <c r="O756" i="2"/>
  <c r="N756" i="2" l="1"/>
  <c r="P756" i="2" s="1"/>
  <c r="O757" i="2"/>
  <c r="N757" i="2" l="1"/>
  <c r="P757" i="2" s="1"/>
  <c r="O758" i="2"/>
  <c r="N758" i="2" l="1"/>
  <c r="P758" i="2" s="1"/>
  <c r="O759" i="2"/>
  <c r="O760" i="2" l="1"/>
  <c r="N759" i="2"/>
  <c r="P759" i="2" s="1"/>
  <c r="N760" i="2" l="1"/>
  <c r="P760" i="2" s="1"/>
  <c r="O761" i="2"/>
  <c r="O762" i="2" l="1"/>
  <c r="N761" i="2"/>
  <c r="P761" i="2" s="1"/>
  <c r="N762" i="2" l="1"/>
  <c r="P762" i="2" s="1"/>
  <c r="O763" i="2"/>
  <c r="N763" i="2" l="1"/>
  <c r="P763" i="2" s="1"/>
  <c r="O764" i="2"/>
  <c r="N764" i="2" l="1"/>
  <c r="P764" i="2" s="1"/>
  <c r="O765" i="2"/>
  <c r="O766" i="2" l="1"/>
  <c r="N765" i="2"/>
  <c r="P765" i="2" s="1"/>
  <c r="N766" i="2" l="1"/>
  <c r="P766" i="2" s="1"/>
  <c r="O767" i="2"/>
  <c r="O768" i="2" l="1"/>
  <c r="N767" i="2"/>
  <c r="P767" i="2" s="1"/>
  <c r="N768" i="2" l="1"/>
  <c r="P768" i="2" s="1"/>
  <c r="O769" i="2"/>
  <c r="N769" i="2" l="1"/>
  <c r="P769" i="2" s="1"/>
  <c r="O770" i="2"/>
  <c r="N770" i="2" l="1"/>
  <c r="P770" i="2" s="1"/>
  <c r="O771" i="2"/>
  <c r="O772" i="2" l="1"/>
  <c r="N771" i="2"/>
  <c r="P771" i="2" s="1"/>
  <c r="N772" i="2" l="1"/>
  <c r="P772" i="2" s="1"/>
  <c r="O773" i="2"/>
  <c r="O774" i="2" l="1"/>
  <c r="N773" i="2"/>
  <c r="P773" i="2" s="1"/>
  <c r="N774" i="2" l="1"/>
  <c r="P774" i="2" s="1"/>
  <c r="O775" i="2"/>
  <c r="N775" i="2" l="1"/>
  <c r="P775" i="2" s="1"/>
  <c r="O776" i="2"/>
  <c r="N776" i="2" l="1"/>
  <c r="P776" i="2" s="1"/>
  <c r="O777" i="2"/>
  <c r="O778" i="2" l="1"/>
  <c r="N777" i="2"/>
  <c r="P777" i="2" s="1"/>
  <c r="N778" i="2" l="1"/>
  <c r="P778" i="2" s="1"/>
  <c r="O779" i="2"/>
  <c r="O780" i="2" l="1"/>
  <c r="N779" i="2"/>
  <c r="P779" i="2" s="1"/>
  <c r="N780" i="2" l="1"/>
  <c r="P780" i="2" s="1"/>
  <c r="O781" i="2"/>
  <c r="N781" i="2" l="1"/>
  <c r="P781" i="2" s="1"/>
  <c r="O782" i="2"/>
  <c r="O783" i="2" l="1"/>
  <c r="N782" i="2"/>
  <c r="P782" i="2" s="1"/>
  <c r="O784" i="2" l="1"/>
  <c r="N783" i="2"/>
  <c r="P783" i="2" s="1"/>
  <c r="N784" i="2" l="1"/>
  <c r="P784" i="2" s="1"/>
  <c r="O785" i="2"/>
  <c r="N785" i="2" l="1"/>
  <c r="P785" i="2" s="1"/>
  <c r="O786" i="2"/>
  <c r="N786" i="2" l="1"/>
  <c r="P786" i="2" s="1"/>
  <c r="O787" i="2"/>
  <c r="N787" i="2" l="1"/>
  <c r="P787" i="2" s="1"/>
  <c r="O788" i="2"/>
  <c r="N788" i="2" l="1"/>
  <c r="P788" i="2" s="1"/>
  <c r="O789" i="2"/>
  <c r="O790" i="2" l="1"/>
  <c r="N789" i="2"/>
  <c r="P789" i="2" s="1"/>
  <c r="N790" i="2" l="1"/>
  <c r="P790" i="2" s="1"/>
  <c r="O791" i="2"/>
  <c r="O792" i="2" l="1"/>
  <c r="N791" i="2"/>
  <c r="P791" i="2" s="1"/>
  <c r="N792" i="2" l="1"/>
  <c r="P792" i="2" s="1"/>
  <c r="O793" i="2"/>
  <c r="N793" i="2" l="1"/>
  <c r="P793" i="2" s="1"/>
  <c r="O794" i="2"/>
  <c r="N794" i="2" l="1"/>
  <c r="P794" i="2" s="1"/>
  <c r="O795" i="2"/>
  <c r="O796" i="2" l="1"/>
  <c r="N795" i="2"/>
  <c r="P795" i="2" s="1"/>
  <c r="N796" i="2" l="1"/>
  <c r="P796" i="2" s="1"/>
  <c r="O797" i="2"/>
  <c r="O798" i="2" l="1"/>
  <c r="N797" i="2"/>
  <c r="P797" i="2" s="1"/>
  <c r="N798" i="2" l="1"/>
  <c r="P798" i="2" s="1"/>
  <c r="O799" i="2"/>
  <c r="N799" i="2" l="1"/>
  <c r="P799" i="2" s="1"/>
  <c r="O800" i="2"/>
  <c r="N800" i="2" l="1"/>
  <c r="P800" i="2" s="1"/>
  <c r="O801" i="2"/>
  <c r="O802" i="2" l="1"/>
  <c r="N801" i="2"/>
  <c r="P801" i="2" s="1"/>
  <c r="N802" i="2" l="1"/>
  <c r="P802" i="2" s="1"/>
  <c r="O803" i="2"/>
  <c r="N803" i="2" l="1"/>
  <c r="P803" i="2" s="1"/>
  <c r="O804" i="2"/>
  <c r="N804" i="2" l="1"/>
  <c r="P804" i="2" s="1"/>
  <c r="O805" i="2"/>
  <c r="N805" i="2" l="1"/>
  <c r="P805" i="2" s="1"/>
  <c r="O806" i="2"/>
  <c r="O807" i="2" l="1"/>
  <c r="N806" i="2"/>
  <c r="P806" i="2" s="1"/>
  <c r="O808" i="2" l="1"/>
  <c r="N807" i="2"/>
  <c r="P807" i="2" s="1"/>
  <c r="N808" i="2" l="1"/>
  <c r="P808" i="2" s="1"/>
  <c r="O809" i="2"/>
  <c r="O810" i="2" l="1"/>
  <c r="N809" i="2"/>
  <c r="P809" i="2" s="1"/>
  <c r="N810" i="2" l="1"/>
  <c r="P810" i="2" s="1"/>
  <c r="O811" i="2"/>
  <c r="N811" i="2" l="1"/>
  <c r="P811" i="2" s="1"/>
  <c r="O812" i="2"/>
  <c r="N812" i="2" l="1"/>
  <c r="P812" i="2" s="1"/>
  <c r="O813" i="2"/>
  <c r="O814" i="2" l="1"/>
  <c r="N813" i="2"/>
  <c r="P813" i="2" s="1"/>
  <c r="N814" i="2" l="1"/>
  <c r="P814" i="2" s="1"/>
  <c r="O815" i="2"/>
  <c r="O816" i="2" l="1"/>
  <c r="N815" i="2"/>
  <c r="P815" i="2" s="1"/>
  <c r="N816" i="2" l="1"/>
  <c r="P816" i="2" s="1"/>
  <c r="O817" i="2"/>
  <c r="N817" i="2" l="1"/>
  <c r="P817" i="2" s="1"/>
  <c r="O818" i="2"/>
  <c r="O819" i="2" l="1"/>
  <c r="N818" i="2"/>
  <c r="P818" i="2" s="1"/>
  <c r="O820" i="2" l="1"/>
  <c r="N819" i="2"/>
  <c r="P819" i="2" s="1"/>
  <c r="N820" i="2" l="1"/>
  <c r="P820" i="2" s="1"/>
  <c r="O821" i="2"/>
  <c r="N821" i="2" l="1"/>
  <c r="P821" i="2" s="1"/>
  <c r="O822" i="2"/>
  <c r="N822" i="2" l="1"/>
  <c r="P822" i="2" s="1"/>
  <c r="O823" i="2"/>
  <c r="N823" i="2" l="1"/>
  <c r="P823" i="2" s="1"/>
  <c r="O824" i="2"/>
  <c r="O825" i="2" l="1"/>
  <c r="N824" i="2"/>
  <c r="P824" i="2" s="1"/>
  <c r="O826" i="2" l="1"/>
  <c r="N825" i="2"/>
  <c r="P825" i="2" s="1"/>
  <c r="N826" i="2" l="1"/>
  <c r="P826" i="2" s="1"/>
  <c r="O827" i="2"/>
  <c r="O828" i="2" l="1"/>
  <c r="N827" i="2"/>
  <c r="P827" i="2" s="1"/>
  <c r="N828" i="2" l="1"/>
  <c r="P828" i="2" s="1"/>
  <c r="O829" i="2"/>
  <c r="N829" i="2" l="1"/>
  <c r="P829" i="2" s="1"/>
  <c r="O830" i="2"/>
  <c r="N830" i="2" l="1"/>
  <c r="P830" i="2" s="1"/>
  <c r="O831" i="2"/>
  <c r="O832" i="2" l="1"/>
  <c r="N831" i="2"/>
  <c r="P831" i="2" s="1"/>
  <c r="N832" i="2" l="1"/>
  <c r="P832" i="2" s="1"/>
  <c r="O833" i="2"/>
  <c r="O834" i="2" l="1"/>
  <c r="N833" i="2"/>
  <c r="P833" i="2" s="1"/>
  <c r="N834" i="2" l="1"/>
  <c r="P834" i="2" s="1"/>
  <c r="O835" i="2"/>
  <c r="N835" i="2" l="1"/>
  <c r="P835" i="2" s="1"/>
  <c r="O836" i="2"/>
  <c r="N836" i="2" l="1"/>
  <c r="P836" i="2" s="1"/>
  <c r="O837" i="2"/>
  <c r="O838" i="2" l="1"/>
  <c r="N837" i="2"/>
  <c r="P837" i="2" s="1"/>
  <c r="N838" i="2" l="1"/>
  <c r="P838" i="2" s="1"/>
  <c r="O839" i="2"/>
  <c r="N839" i="2" l="1"/>
  <c r="P839" i="2" s="1"/>
  <c r="O840" i="2"/>
  <c r="N840" i="2" l="1"/>
  <c r="P840" i="2" s="1"/>
  <c r="O841" i="2"/>
  <c r="N841" i="2" l="1"/>
  <c r="P841" i="2" s="1"/>
  <c r="O842" i="2"/>
  <c r="N842" i="2" l="1"/>
  <c r="P842" i="2" s="1"/>
  <c r="O843" i="2"/>
  <c r="O844" i="2" l="1"/>
  <c r="N843" i="2"/>
  <c r="P843" i="2" s="1"/>
  <c r="N844" i="2" l="1"/>
  <c r="P844" i="2" s="1"/>
  <c r="O845" i="2"/>
  <c r="N845" i="2" l="1"/>
  <c r="P845" i="2" s="1"/>
  <c r="O846" i="2"/>
  <c r="O847" i="2" l="1"/>
  <c r="N846" i="2"/>
  <c r="P846" i="2" s="1"/>
  <c r="O848" i="2" l="1"/>
  <c r="N847" i="2"/>
  <c r="P847" i="2" s="1"/>
  <c r="O849" i="2" l="1"/>
  <c r="N848" i="2"/>
  <c r="P848" i="2" s="1"/>
  <c r="O850" i="2" l="1"/>
  <c r="N849" i="2"/>
  <c r="P849" i="2" s="1"/>
  <c r="N850" i="2" l="1"/>
  <c r="P850" i="2" s="1"/>
  <c r="O851" i="2"/>
  <c r="N851" i="2" l="1"/>
  <c r="P851" i="2" s="1"/>
  <c r="O852" i="2"/>
  <c r="O853" i="2" l="1"/>
  <c r="N852" i="2"/>
  <c r="P852" i="2" s="1"/>
  <c r="O854" i="2" l="1"/>
  <c r="N853" i="2"/>
  <c r="P853" i="2" s="1"/>
  <c r="N854" i="2" l="1"/>
  <c r="P854" i="2" s="1"/>
  <c r="O855" i="2"/>
  <c r="N855" i="2" l="1"/>
  <c r="P855" i="2" s="1"/>
  <c r="O856" i="2"/>
  <c r="N856" i="2" l="1"/>
  <c r="P856" i="2" s="1"/>
  <c r="O857" i="2"/>
  <c r="N857" i="2" l="1"/>
  <c r="P857" i="2" s="1"/>
  <c r="O858" i="2"/>
  <c r="N858" i="2" l="1"/>
  <c r="P858" i="2" s="1"/>
  <c r="O859" i="2"/>
  <c r="N859" i="2" l="1"/>
  <c r="P859" i="2" s="1"/>
  <c r="O860" i="2"/>
  <c r="O861" i="2" l="1"/>
  <c r="N860" i="2"/>
  <c r="P860" i="2" s="1"/>
  <c r="O862" i="2" l="1"/>
  <c r="N861" i="2"/>
  <c r="P861" i="2" s="1"/>
  <c r="N862" i="2" l="1"/>
  <c r="P862" i="2" s="1"/>
  <c r="O863" i="2"/>
  <c r="N863" i="2" l="1"/>
  <c r="P863" i="2" s="1"/>
  <c r="O864" i="2"/>
  <c r="O865" i="2" l="1"/>
  <c r="N864" i="2"/>
  <c r="P864" i="2" s="1"/>
  <c r="O866" i="2" l="1"/>
  <c r="O867" i="2" s="1"/>
  <c r="N865" i="2"/>
  <c r="P865" i="2" s="1"/>
  <c r="N866" i="2" l="1"/>
  <c r="O868" i="2"/>
  <c r="N867" i="2" l="1"/>
  <c r="P867" i="2" s="1"/>
  <c r="P866" i="2"/>
  <c r="O869" i="2"/>
  <c r="N868" i="2"/>
  <c r="P868" i="2" s="1"/>
  <c r="N869" i="2" l="1"/>
  <c r="P869" i="2" s="1"/>
  <c r="O870" i="2"/>
  <c r="N870" i="2" l="1"/>
  <c r="P870" i="2" s="1"/>
  <c r="O871" i="2"/>
  <c r="O872" i="2" l="1"/>
  <c r="N871" i="2"/>
  <c r="P871" i="2" s="1"/>
  <c r="O873" i="2" l="1"/>
  <c r="N872" i="2"/>
  <c r="P872" i="2" s="1"/>
  <c r="O874" i="2" l="1"/>
  <c r="N873" i="2"/>
  <c r="P873" i="2" s="1"/>
  <c r="N874" i="2" l="1"/>
  <c r="P874" i="2" s="1"/>
  <c r="O875" i="2"/>
  <c r="N875" i="2" l="1"/>
  <c r="P875" i="2" s="1"/>
  <c r="O876" i="2"/>
  <c r="O877" i="2" l="1"/>
  <c r="N876" i="2"/>
  <c r="P876" i="2" s="1"/>
  <c r="O878" i="2" l="1"/>
  <c r="N877" i="2"/>
  <c r="P877" i="2" s="1"/>
  <c r="N878" i="2" l="1"/>
  <c r="P878" i="2" s="1"/>
  <c r="O879" i="2"/>
  <c r="N879" i="2" l="1"/>
  <c r="P879" i="2" s="1"/>
  <c r="O880" i="2"/>
  <c r="N880" i="2" l="1"/>
  <c r="P880" i="2" s="1"/>
  <c r="O881" i="2"/>
  <c r="N881" i="2" l="1"/>
  <c r="P881" i="2" s="1"/>
  <c r="O882" i="2"/>
  <c r="O883" i="2" l="1"/>
  <c r="N882" i="2"/>
  <c r="P882" i="2" s="1"/>
  <c r="O884" i="2" l="1"/>
  <c r="N883" i="2"/>
  <c r="P883" i="2" s="1"/>
  <c r="N884" i="2" l="1"/>
  <c r="P884" i="2" s="1"/>
  <c r="O885" i="2"/>
  <c r="N885" i="2" l="1"/>
  <c r="P885" i="2" s="1"/>
  <c r="O886" i="2"/>
  <c r="N886" i="2" l="1"/>
  <c r="P886" i="2" s="1"/>
  <c r="O887" i="2"/>
  <c r="O888" i="2" l="1"/>
  <c r="N887" i="2"/>
  <c r="P887" i="2" s="1"/>
  <c r="N888" i="2" l="1"/>
  <c r="P888" i="2" s="1"/>
  <c r="O889" i="2"/>
  <c r="O890" i="2" l="1"/>
  <c r="N889" i="2"/>
  <c r="P889" i="2" s="1"/>
  <c r="N890" i="2" l="1"/>
  <c r="P890" i="2" s="1"/>
  <c r="O891" i="2"/>
  <c r="O892" i="2" l="1"/>
  <c r="N891" i="2"/>
  <c r="P891" i="2" s="1"/>
  <c r="N892" i="2" l="1"/>
  <c r="P892" i="2" s="1"/>
  <c r="O893" i="2"/>
  <c r="N893" i="2" l="1"/>
  <c r="P893" i="2" s="1"/>
  <c r="O894" i="2"/>
  <c r="O895" i="2" l="1"/>
  <c r="N894" i="2"/>
  <c r="P894" i="2" s="1"/>
  <c r="N895" i="2" l="1"/>
  <c r="P895" i="2" s="1"/>
  <c r="O896" i="2"/>
  <c r="O897" i="2" l="1"/>
  <c r="N896" i="2"/>
  <c r="P896" i="2" s="1"/>
  <c r="O898" i="2" l="1"/>
  <c r="N897" i="2"/>
  <c r="P897" i="2" s="1"/>
  <c r="N898" i="2" l="1"/>
  <c r="P898" i="2" s="1"/>
  <c r="O899" i="2"/>
  <c r="O900" i="2" l="1"/>
  <c r="N899" i="2"/>
  <c r="P899" i="2" s="1"/>
  <c r="N900" i="2" l="1"/>
  <c r="P900" i="2" s="1"/>
  <c r="O901" i="2"/>
  <c r="O902" i="2" l="1"/>
  <c r="N901" i="2"/>
  <c r="P901" i="2" s="1"/>
  <c r="O903" i="2" l="1"/>
  <c r="N902" i="2"/>
  <c r="P902" i="2" s="1"/>
  <c r="N903" i="2" l="1"/>
  <c r="P903" i="2" s="1"/>
  <c r="O904" i="2"/>
  <c r="O905" i="2" l="1"/>
  <c r="N904" i="2"/>
  <c r="P904" i="2" s="1"/>
  <c r="O906" i="2" l="1"/>
  <c r="N905" i="2"/>
  <c r="P905" i="2" s="1"/>
  <c r="N906" i="2" l="1"/>
  <c r="P906" i="2" s="1"/>
  <c r="O907" i="2"/>
  <c r="O908" i="2" l="1"/>
  <c r="N907" i="2"/>
  <c r="P907" i="2" s="1"/>
  <c r="N908" i="2" l="1"/>
  <c r="P908" i="2" s="1"/>
  <c r="O909" i="2"/>
  <c r="N909" i="2" l="1"/>
  <c r="P909" i="2" s="1"/>
  <c r="O910" i="2"/>
  <c r="N910" i="2" l="1"/>
  <c r="P910" i="2" s="1"/>
  <c r="O911" i="2"/>
  <c r="O912" i="2" l="1"/>
  <c r="N911" i="2"/>
  <c r="P911" i="2" s="1"/>
  <c r="N912" i="2" l="1"/>
  <c r="P912" i="2" s="1"/>
  <c r="O913" i="2"/>
  <c r="O914" i="2" l="1"/>
  <c r="N913" i="2"/>
  <c r="P913" i="2" s="1"/>
  <c r="N914" i="2" l="1"/>
  <c r="P914" i="2" s="1"/>
  <c r="O915" i="2"/>
  <c r="N915" i="2" l="1"/>
  <c r="P915" i="2" s="1"/>
  <c r="O916" i="2"/>
  <c r="N916" i="2" l="1"/>
  <c r="P916" i="2" s="1"/>
  <c r="O917" i="2"/>
  <c r="O918" i="2" l="1"/>
  <c r="N917" i="2"/>
  <c r="P917" i="2" s="1"/>
  <c r="O919" i="2" l="1"/>
  <c r="N918" i="2"/>
  <c r="P918" i="2" s="1"/>
  <c r="O920" i="2" l="1"/>
  <c r="N919" i="2"/>
  <c r="P919" i="2" s="1"/>
  <c r="N920" i="2" l="1"/>
  <c r="P920" i="2" s="1"/>
  <c r="O921" i="2"/>
  <c r="O922" i="2" l="1"/>
  <c r="N921" i="2"/>
  <c r="P921" i="2" s="1"/>
  <c r="N922" i="2" l="1"/>
  <c r="P922" i="2" s="1"/>
  <c r="O923" i="2"/>
  <c r="N923" i="2" l="1"/>
  <c r="P923" i="2" s="1"/>
  <c r="O924" i="2"/>
  <c r="O925" i="2" l="1"/>
  <c r="N924" i="2"/>
  <c r="P924" i="2" s="1"/>
  <c r="O926" i="2" l="1"/>
  <c r="N925" i="2"/>
  <c r="P925" i="2" s="1"/>
  <c r="N926" i="2" l="1"/>
  <c r="P926" i="2" s="1"/>
  <c r="O927" i="2"/>
  <c r="N927" i="2" l="1"/>
  <c r="P927" i="2" s="1"/>
  <c r="O928" i="2"/>
  <c r="N928" i="2" l="1"/>
  <c r="P928" i="2" s="1"/>
  <c r="O929" i="2"/>
  <c r="N929" i="2" l="1"/>
  <c r="P929" i="2" s="1"/>
  <c r="O930" i="2"/>
  <c r="O931" i="2" l="1"/>
  <c r="N930" i="2"/>
  <c r="P930" i="2" s="1"/>
  <c r="O932" i="2" l="1"/>
  <c r="N931" i="2"/>
  <c r="P931" i="2" s="1"/>
  <c r="N932" i="2" l="1"/>
  <c r="P932" i="2" s="1"/>
  <c r="O933" i="2"/>
  <c r="O934" i="2" l="1"/>
  <c r="N933" i="2"/>
  <c r="P933" i="2" s="1"/>
  <c r="N934" i="2" l="1"/>
  <c r="P934" i="2" s="1"/>
  <c r="O935" i="2"/>
  <c r="O936" i="2" l="1"/>
  <c r="N935" i="2"/>
  <c r="P935" i="2" s="1"/>
  <c r="N936" i="2" l="1"/>
  <c r="P936" i="2" s="1"/>
  <c r="O937" i="2"/>
  <c r="O938" i="2" l="1"/>
  <c r="N937" i="2"/>
  <c r="P937" i="2" s="1"/>
  <c r="N938" i="2" l="1"/>
  <c r="P938" i="2" s="1"/>
  <c r="O939" i="2"/>
  <c r="N939" i="2" l="1"/>
  <c r="P939" i="2" s="1"/>
  <c r="O940" i="2"/>
  <c r="N940" i="2" l="1"/>
  <c r="P940" i="2" s="1"/>
  <c r="O941" i="2"/>
  <c r="O942" i="2" l="1"/>
  <c r="N941" i="2"/>
  <c r="P941" i="2" s="1"/>
  <c r="N942" i="2" l="1"/>
  <c r="P942" i="2" s="1"/>
  <c r="O943" i="2"/>
  <c r="O944" i="2" l="1"/>
  <c r="N943" i="2"/>
  <c r="P943" i="2" s="1"/>
  <c r="N944" i="2" l="1"/>
  <c r="P944" i="2" s="1"/>
  <c r="O945" i="2"/>
  <c r="N945" i="2" l="1"/>
  <c r="P945" i="2" s="1"/>
  <c r="O946" i="2"/>
  <c r="N946" i="2" l="1"/>
  <c r="P946" i="2" s="1"/>
  <c r="O947" i="2"/>
  <c r="O948" i="2" l="1"/>
  <c r="N947" i="2"/>
  <c r="P947" i="2" s="1"/>
  <c r="N948" i="2" l="1"/>
  <c r="P948" i="2" s="1"/>
  <c r="O949" i="2"/>
  <c r="O950" i="2" l="1"/>
  <c r="N949" i="2"/>
  <c r="P949" i="2" s="1"/>
  <c r="N950" i="2" l="1"/>
  <c r="P950" i="2" s="1"/>
  <c r="O951" i="2"/>
  <c r="N951" i="2" l="1"/>
  <c r="P951" i="2" s="1"/>
  <c r="O952" i="2"/>
  <c r="N952" i="2" l="1"/>
  <c r="P952" i="2" s="1"/>
  <c r="O953" i="2"/>
  <c r="N953" i="2" l="1"/>
  <c r="P953" i="2" s="1"/>
  <c r="O954" i="2"/>
  <c r="O955" i="2" l="1"/>
  <c r="N954" i="2"/>
  <c r="P954" i="2" s="1"/>
  <c r="O956" i="2" l="1"/>
  <c r="N955" i="2"/>
  <c r="P955" i="2" s="1"/>
  <c r="N956" i="2" l="1"/>
  <c r="P956" i="2" s="1"/>
  <c r="O957" i="2"/>
  <c r="O958" i="2" l="1"/>
  <c r="N957" i="2"/>
  <c r="P957" i="2" s="1"/>
  <c r="N958" i="2" l="1"/>
  <c r="P958" i="2" s="1"/>
  <c r="O959" i="2"/>
  <c r="N959" i="2" l="1"/>
  <c r="P959" i="2" s="1"/>
  <c r="O960" i="2"/>
  <c r="N960" i="2" l="1"/>
  <c r="P960" i="2" s="1"/>
  <c r="O961" i="2"/>
  <c r="O962" i="2" l="1"/>
  <c r="N961" i="2"/>
  <c r="P961" i="2" s="1"/>
  <c r="N962" i="2" l="1"/>
  <c r="P962" i="2" s="1"/>
  <c r="O963" i="2"/>
  <c r="N963" i="2" l="1"/>
  <c r="P963" i="2" s="1"/>
  <c r="O964" i="2"/>
  <c r="N964" i="2" l="1"/>
  <c r="P964" i="2" s="1"/>
  <c r="O965" i="2"/>
  <c r="O966" i="2" l="1"/>
  <c r="N965" i="2"/>
  <c r="P965" i="2" s="1"/>
  <c r="O967" i="2" l="1"/>
  <c r="N966" i="2"/>
  <c r="P966" i="2" s="1"/>
  <c r="O968" i="2" l="1"/>
  <c r="N967" i="2"/>
  <c r="P967" i="2" s="1"/>
  <c r="N968" i="2" l="1"/>
  <c r="P968" i="2" s="1"/>
  <c r="O969" i="2"/>
  <c r="N969" i="2" l="1"/>
  <c r="P969" i="2" s="1"/>
  <c r="O970" i="2"/>
  <c r="N970" i="2" l="1"/>
  <c r="P970" i="2" s="1"/>
  <c r="O971" i="2"/>
  <c r="O972" i="2" l="1"/>
  <c r="N971" i="2"/>
  <c r="P971" i="2" s="1"/>
  <c r="O973" i="2" l="1"/>
  <c r="N972" i="2"/>
  <c r="P972" i="2" s="1"/>
  <c r="O974" i="2" l="1"/>
  <c r="N973" i="2"/>
  <c r="P973" i="2" s="1"/>
  <c r="N974" i="2" l="1"/>
  <c r="P974" i="2" s="1"/>
  <c r="O975" i="2"/>
  <c r="O976" i="2" l="1"/>
  <c r="N975" i="2"/>
  <c r="P975" i="2" s="1"/>
  <c r="N976" i="2" l="1"/>
  <c r="P976" i="2" s="1"/>
  <c r="O977" i="2"/>
  <c r="N977" i="2" l="1"/>
  <c r="P977" i="2" s="1"/>
  <c r="O978" i="2"/>
  <c r="N978" i="2" l="1"/>
  <c r="P978" i="2" s="1"/>
  <c r="O979" i="2"/>
  <c r="O980" i="2" l="1"/>
  <c r="N979" i="2"/>
  <c r="P979" i="2" s="1"/>
  <c r="N980" i="2" l="1"/>
  <c r="P980" i="2" s="1"/>
  <c r="O981" i="2"/>
  <c r="N981" i="2" l="1"/>
  <c r="P981" i="2" s="1"/>
  <c r="O982" i="2"/>
  <c r="N982" i="2" l="1"/>
  <c r="P982" i="2" s="1"/>
  <c r="O983" i="2"/>
  <c r="O984" i="2" l="1"/>
  <c r="N983" i="2"/>
  <c r="P983" i="2" s="1"/>
  <c r="N984" i="2" l="1"/>
  <c r="P984" i="2" s="1"/>
  <c r="O985" i="2"/>
  <c r="O986" i="2" l="1"/>
  <c r="N985" i="2"/>
  <c r="P985" i="2" s="1"/>
  <c r="N986" i="2" l="1"/>
  <c r="P986" i="2" s="1"/>
  <c r="O987" i="2"/>
  <c r="N987" i="2" l="1"/>
  <c r="P987" i="2" s="1"/>
  <c r="O988" i="2"/>
  <c r="N988" i="2" l="1"/>
  <c r="P988" i="2" s="1"/>
  <c r="O989" i="2"/>
  <c r="N989" i="2" l="1"/>
  <c r="P989" i="2" s="1"/>
  <c r="O990" i="2"/>
  <c r="N990" i="2" l="1"/>
  <c r="P990" i="2" s="1"/>
  <c r="O991" i="2"/>
  <c r="O992" i="2" l="1"/>
  <c r="N991" i="2"/>
  <c r="P991" i="2" s="1"/>
  <c r="N992" i="2" l="1"/>
  <c r="P992" i="2" s="1"/>
  <c r="O993" i="2"/>
  <c r="O994" i="2" l="1"/>
  <c r="N993" i="2"/>
  <c r="P993" i="2" s="1"/>
  <c r="N994" i="2" l="1"/>
  <c r="P994" i="2" s="1"/>
  <c r="O995" i="2"/>
  <c r="O996" i="2" l="1"/>
  <c r="N995" i="2"/>
  <c r="P995" i="2" s="1"/>
  <c r="N996" i="2" l="1"/>
  <c r="P996" i="2" s="1"/>
  <c r="O997" i="2"/>
  <c r="O998" i="2" l="1"/>
  <c r="N997" i="2"/>
  <c r="P997" i="2" s="1"/>
  <c r="N998" i="2" l="1"/>
  <c r="P998" i="2" s="1"/>
  <c r="O999" i="2"/>
  <c r="N999" i="2" l="1"/>
  <c r="P999" i="2" s="1"/>
  <c r="O1000" i="2"/>
  <c r="N1000" i="2" l="1"/>
  <c r="P1000" i="2" s="1"/>
  <c r="O1001" i="2"/>
  <c r="N1001" i="2" l="1"/>
  <c r="P1001" i="2" s="1"/>
  <c r="O1002" i="2"/>
  <c r="N1002" i="2" l="1"/>
  <c r="P1002" i="2" s="1"/>
  <c r="O1003" i="2"/>
  <c r="O1004" i="2" l="1"/>
  <c r="N1003" i="2"/>
  <c r="P1003" i="2" s="1"/>
  <c r="N1004" i="2" l="1"/>
  <c r="P1004" i="2" s="1"/>
  <c r="O1005" i="2"/>
  <c r="N1005" i="2" l="1"/>
  <c r="P1005" i="2" s="1"/>
  <c r="O1006" i="2"/>
  <c r="N1006" i="2" l="1"/>
  <c r="P1006" i="2" s="1"/>
  <c r="O1007" i="2"/>
  <c r="N1007" i="2" l="1"/>
  <c r="P1007" i="2" s="1"/>
  <c r="O1008" i="2"/>
  <c r="N1008" i="2" l="1"/>
  <c r="P1008" i="2" s="1"/>
  <c r="O1009" i="2"/>
  <c r="O1010" i="2" l="1"/>
  <c r="N1009" i="2"/>
  <c r="P1009" i="2" s="1"/>
  <c r="N1010" i="2" l="1"/>
  <c r="P1010" i="2" s="1"/>
  <c r="O1011" i="2"/>
  <c r="O1012" i="2" l="1"/>
  <c r="N1011" i="2"/>
  <c r="P1011" i="2" s="1"/>
  <c r="N1012" i="2" l="1"/>
  <c r="P1012" i="2" s="1"/>
  <c r="O1013" i="2"/>
  <c r="O1014" i="2" l="1"/>
  <c r="N1013" i="2"/>
  <c r="P1013" i="2" s="1"/>
  <c r="N1014" i="2" l="1"/>
  <c r="P1014" i="2" s="1"/>
  <c r="O1015" i="2"/>
  <c r="O1016" i="2" l="1"/>
  <c r="N1015" i="2"/>
  <c r="P1015" i="2" s="1"/>
  <c r="N1016" i="2" l="1"/>
  <c r="P1016" i="2" s="1"/>
  <c r="O1017" i="2"/>
  <c r="N1017" i="2" l="1"/>
  <c r="P1017" i="2" s="1"/>
  <c r="O1018" i="2"/>
  <c r="O1019" i="2" l="1"/>
  <c r="N1018" i="2"/>
  <c r="P1018" i="2" s="1"/>
  <c r="O1020" i="2" l="1"/>
  <c r="N1019" i="2"/>
  <c r="P1019" i="2" s="1"/>
  <c r="N1020" i="2" l="1"/>
  <c r="P1020" i="2" s="1"/>
  <c r="O1021" i="2"/>
  <c r="O1022" i="2" l="1"/>
  <c r="N1021" i="2"/>
  <c r="P1021" i="2" s="1"/>
  <c r="N1022" i="2" l="1"/>
  <c r="P1022" i="2" s="1"/>
  <c r="O1023" i="2"/>
  <c r="N1023" i="2" l="1"/>
  <c r="P1023" i="2" s="1"/>
  <c r="O1024" i="2"/>
  <c r="N1024" i="2" l="1"/>
  <c r="P1024" i="2" s="1"/>
  <c r="O1025" i="2"/>
  <c r="O1026" i="2" l="1"/>
  <c r="N1025" i="2"/>
  <c r="P1025" i="2" s="1"/>
  <c r="N1026" i="2" l="1"/>
  <c r="P1026" i="2" s="1"/>
  <c r="O1027" i="2"/>
  <c r="O1028" i="2" l="1"/>
  <c r="N1027" i="2"/>
  <c r="P1027" i="2" s="1"/>
  <c r="O1029" i="2" l="1"/>
  <c r="N1028" i="2"/>
  <c r="P1028" i="2" s="1"/>
  <c r="N1029" i="2" l="1"/>
  <c r="P1029" i="2" s="1"/>
  <c r="O1030" i="2"/>
  <c r="O1031" i="2" l="1"/>
  <c r="O1032" i="2" s="1"/>
  <c r="N1030" i="2"/>
  <c r="N1031" i="2" l="1"/>
  <c r="P1031" i="2" s="1"/>
  <c r="P1030" i="2"/>
  <c r="O1033" i="2"/>
  <c r="N1032" i="2"/>
  <c r="P1032" i="2" s="1"/>
  <c r="O1034" i="2" l="1"/>
  <c r="N1033" i="2"/>
  <c r="P1033" i="2" s="1"/>
  <c r="N1034" i="2" l="1"/>
  <c r="P1034" i="2" s="1"/>
  <c r="O1035" i="2"/>
  <c r="O1036" i="2" l="1"/>
  <c r="N1035" i="2"/>
  <c r="P1035" i="2" s="1"/>
  <c r="O1037" i="2" l="1"/>
  <c r="N1036" i="2"/>
  <c r="P1036" i="2" s="1"/>
  <c r="N1037" i="2" l="1"/>
  <c r="P1037" i="2" s="1"/>
  <c r="O1038" i="2"/>
  <c r="N1038" i="2" l="1"/>
  <c r="P1038" i="2" s="1"/>
  <c r="O1039" i="2"/>
  <c r="N1039" i="2" l="1"/>
  <c r="P1039" i="2" s="1"/>
  <c r="O1040" i="2"/>
  <c r="N1040" i="2" l="1"/>
  <c r="P1040" i="2" s="1"/>
  <c r="O1041" i="2"/>
  <c r="N1041" i="2" l="1"/>
  <c r="P1041" i="2" s="1"/>
  <c r="O1042" i="2"/>
  <c r="O1043" i="2" l="1"/>
  <c r="N1042" i="2"/>
  <c r="P1042" i="2" s="1"/>
  <c r="O1044" i="2" l="1"/>
  <c r="N1043" i="2"/>
  <c r="P1043" i="2" s="1"/>
  <c r="O1045" i="2" l="1"/>
  <c r="N1044" i="2"/>
  <c r="P1044" i="2" s="1"/>
  <c r="N1045" i="2" l="1"/>
  <c r="P1045" i="2" s="1"/>
  <c r="O1046" i="2"/>
  <c r="N1046" i="2" l="1"/>
  <c r="P1046" i="2" s="1"/>
  <c r="O1047" i="2"/>
  <c r="N1047" i="2" l="1"/>
  <c r="P1047" i="2" s="1"/>
  <c r="O1048" i="2"/>
  <c r="O1049" i="2" l="1"/>
  <c r="N1048" i="2"/>
  <c r="P1048" i="2" s="1"/>
  <c r="O1050" i="2" l="1"/>
  <c r="N1049" i="2"/>
  <c r="P1049" i="2" s="1"/>
  <c r="O1051" i="2" l="1"/>
  <c r="N1050" i="2"/>
  <c r="P1050" i="2" s="1"/>
  <c r="O1052" i="2" l="1"/>
  <c r="N1051" i="2"/>
  <c r="P1051" i="2" s="1"/>
  <c r="N1052" i="2" l="1"/>
  <c r="P1052" i="2" s="1"/>
  <c r="O1053" i="2"/>
  <c r="O1054" i="2" l="1"/>
  <c r="N1053" i="2"/>
  <c r="P1053" i="2" s="1"/>
  <c r="N1054" i="2" l="1"/>
  <c r="P1054" i="2" s="1"/>
  <c r="O1055" i="2"/>
  <c r="O1056" i="2" l="1"/>
  <c r="N1055" i="2"/>
  <c r="P1055" i="2" s="1"/>
  <c r="N1056" i="2" l="1"/>
  <c r="P1056" i="2" s="1"/>
  <c r="O1057" i="2"/>
  <c r="N1057" i="2" l="1"/>
  <c r="P1057" i="2" s="1"/>
  <c r="O1058" i="2"/>
  <c r="N1058" i="2" l="1"/>
  <c r="P1058" i="2" s="1"/>
  <c r="O1059" i="2"/>
  <c r="N1059" i="2" l="1"/>
  <c r="P1059" i="2" s="1"/>
  <c r="O1060" i="2"/>
  <c r="O1061" i="2" l="1"/>
  <c r="N1060" i="2"/>
  <c r="P1060" i="2" s="1"/>
  <c r="N1061" i="2" l="1"/>
  <c r="P1061" i="2" s="1"/>
  <c r="O1062" i="2"/>
  <c r="N1062" i="2" l="1"/>
  <c r="P1062" i="2" s="1"/>
  <c r="O1063" i="2"/>
  <c r="O1064" i="2" l="1"/>
  <c r="N1063" i="2"/>
  <c r="P1063" i="2" s="1"/>
  <c r="N1064" i="2" l="1"/>
  <c r="P1064" i="2" s="1"/>
  <c r="O1065" i="2"/>
  <c r="N1065" i="2" l="1"/>
  <c r="P1065" i="2" s="1"/>
  <c r="O1066" i="2"/>
  <c r="N1066" i="2" l="1"/>
  <c r="P1066" i="2" s="1"/>
  <c r="O1067" i="2"/>
  <c r="N1067" i="2" l="1"/>
  <c r="P1067" i="2" s="1"/>
  <c r="O1068" i="2"/>
  <c r="O1069" i="2" l="1"/>
  <c r="N1068" i="2"/>
  <c r="P1068" i="2" s="1"/>
  <c r="O1070" i="2" l="1"/>
  <c r="N1069" i="2"/>
  <c r="P1069" i="2" s="1"/>
  <c r="N1070" i="2" l="1"/>
  <c r="P1070" i="2" s="1"/>
  <c r="O1071" i="2"/>
  <c r="O1072" i="2" l="1"/>
  <c r="N1071" i="2"/>
  <c r="P1071" i="2" s="1"/>
  <c r="N1072" i="2" l="1"/>
  <c r="P1072" i="2" s="1"/>
  <c r="O1073" i="2"/>
  <c r="N1073" i="2" l="1"/>
  <c r="P1073" i="2" s="1"/>
  <c r="O1074" i="2"/>
  <c r="N1074" i="2" l="1"/>
  <c r="P1074" i="2" s="1"/>
  <c r="O1075" i="2"/>
  <c r="N1075" i="2" l="1"/>
  <c r="P1075" i="2" s="1"/>
  <c r="O1076" i="2"/>
  <c r="N1076" i="2" l="1"/>
  <c r="P1076" i="2" s="1"/>
  <c r="O1077" i="2"/>
  <c r="O1078" i="2" l="1"/>
  <c r="N1077" i="2"/>
  <c r="P1077" i="2" s="1"/>
  <c r="O1079" i="2" l="1"/>
  <c r="N1078" i="2"/>
  <c r="P1078" i="2" s="1"/>
  <c r="O1080" i="2" l="1"/>
  <c r="N1079" i="2"/>
  <c r="P1079" i="2" s="1"/>
  <c r="N1080" i="2" l="1"/>
  <c r="P1080" i="2" s="1"/>
  <c r="O1081" i="2"/>
  <c r="N1081" i="2" l="1"/>
  <c r="P1081" i="2" s="1"/>
  <c r="O1082" i="2"/>
  <c r="N1082" i="2" l="1"/>
  <c r="P1082" i="2" s="1"/>
  <c r="O1083" i="2"/>
  <c r="O1084" i="2" l="1"/>
  <c r="N1083" i="2"/>
  <c r="P1083" i="2" s="1"/>
  <c r="O1085" i="2" l="1"/>
  <c r="N1084" i="2"/>
  <c r="P1084" i="2" s="1"/>
  <c r="O1086" i="2" l="1"/>
  <c r="N1085" i="2"/>
  <c r="P1085" i="2" s="1"/>
  <c r="N1086" i="2" l="1"/>
  <c r="P1086" i="2" s="1"/>
  <c r="O1087" i="2"/>
  <c r="N1087" i="2" l="1"/>
  <c r="P1087" i="2" s="1"/>
  <c r="O1088" i="2"/>
  <c r="N1088" i="2" l="1"/>
  <c r="P1088" i="2" s="1"/>
  <c r="O1089" i="2"/>
  <c r="N1089" i="2" l="1"/>
  <c r="P1089" i="2" s="1"/>
  <c r="O1090" i="2"/>
  <c r="O1091" i="2" l="1"/>
  <c r="N1090" i="2"/>
  <c r="P1090" i="2" s="1"/>
  <c r="N1091" i="2" l="1"/>
  <c r="P1091" i="2" s="1"/>
</calcChain>
</file>

<file path=xl/sharedStrings.xml><?xml version="1.0" encoding="utf-8"?>
<sst xmlns="http://schemas.openxmlformats.org/spreadsheetml/2006/main" count="3472" uniqueCount="272">
  <si>
    <t>年</t>
    <rPh sb="0" eb="1">
      <t>ネン</t>
    </rPh>
    <phoneticPr fontId="1"/>
  </si>
  <si>
    <t>実施日</t>
    <rPh sb="0" eb="2">
      <t>ジッシ</t>
    </rPh>
    <rPh sb="2" eb="3">
      <t>ビ</t>
    </rPh>
    <phoneticPr fontId="1"/>
  </si>
  <si>
    <t>月</t>
    <rPh sb="0" eb="1">
      <t>ガツ</t>
    </rPh>
    <phoneticPr fontId="1"/>
  </si>
  <si>
    <t>回</t>
    <rPh sb="0" eb="1">
      <t>カイ</t>
    </rPh>
    <phoneticPr fontId="1"/>
  </si>
  <si>
    <t>団体番号</t>
    <rPh sb="0" eb="2">
      <t>ダンタイ</t>
    </rPh>
    <rPh sb="2" eb="4">
      <t>バンゴウ</t>
    </rPh>
    <phoneticPr fontId="1"/>
  </si>
  <si>
    <t>団体名</t>
    <rPh sb="0" eb="3">
      <t>ダンタイメイ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</si>
  <si>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</si>
  <si>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</si>
  <si>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</si>
  <si>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日</t>
    <rPh sb="0" eb="1">
      <t>ニチ</t>
    </rPh>
    <phoneticPr fontId="1"/>
  </si>
  <si>
    <t>かけ</t>
    <phoneticPr fontId="1"/>
  </si>
  <si>
    <t>わり</t>
    <phoneticPr fontId="1"/>
  </si>
  <si>
    <t>みとり</t>
    <phoneticPr fontId="1"/>
  </si>
  <si>
    <t>合計</t>
    <rPh sb="0" eb="2">
      <t>ゴウケイ</t>
    </rPh>
    <phoneticPr fontId="1"/>
  </si>
  <si>
    <t>合格級</t>
    <rPh sb="0" eb="3">
      <t>ゴウカクキュウ</t>
    </rPh>
    <phoneticPr fontId="1"/>
  </si>
  <si>
    <t>点数（半角数字）</t>
    <rPh sb="0" eb="2">
      <t>テンスウ</t>
    </rPh>
    <rPh sb="3" eb="7">
      <t>ハンカクスウジ</t>
    </rPh>
    <phoneticPr fontId="1"/>
  </si>
  <si>
    <t>初級</t>
  </si>
  <si>
    <t>10級</t>
  </si>
  <si>
    <t>9級</t>
  </si>
  <si>
    <t>8級</t>
  </si>
  <si>
    <t>7級</t>
  </si>
  <si>
    <t>6級</t>
  </si>
  <si>
    <t>5級</t>
  </si>
  <si>
    <t>4級</t>
  </si>
  <si>
    <t>中級</t>
  </si>
  <si>
    <t/>
  </si>
  <si>
    <t>3級</t>
  </si>
  <si>
    <t>2級</t>
  </si>
  <si>
    <t>1級</t>
  </si>
  <si>
    <t>初段</t>
  </si>
  <si>
    <t>二段</t>
  </si>
  <si>
    <t>三段</t>
  </si>
  <si>
    <t>四段</t>
  </si>
  <si>
    <t>上級</t>
  </si>
  <si>
    <t>五段</t>
  </si>
  <si>
    <t>六段</t>
  </si>
  <si>
    <t>七段</t>
  </si>
  <si>
    <t>八段</t>
  </si>
  <si>
    <t>九段</t>
  </si>
  <si>
    <t>十段</t>
  </si>
  <si>
    <t>超上級</t>
  </si>
  <si>
    <t>十一段</t>
  </si>
  <si>
    <t>十二段</t>
  </si>
  <si>
    <t>十三段</t>
  </si>
  <si>
    <t>十四段</t>
  </si>
  <si>
    <t>十五段</t>
  </si>
  <si>
    <t>十六段</t>
  </si>
  <si>
    <t>十七段</t>
  </si>
  <si>
    <t>十八段</t>
  </si>
  <si>
    <t>十九段</t>
  </si>
  <si>
    <t>二十段</t>
  </si>
  <si>
    <t>かけ</t>
  </si>
  <si>
    <t>わり</t>
  </si>
  <si>
    <t>みとり</t>
  </si>
  <si>
    <t>不合格</t>
  </si>
  <si>
    <t>暗算</t>
    <rPh sb="0" eb="2">
      <t>アンザン</t>
    </rPh>
    <phoneticPr fontId="1"/>
  </si>
  <si>
    <t>太郎</t>
    <rPh sb="0" eb="2">
      <t>タロウ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</si>
  <si>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</si>
  <si>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</si>
  <si>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</si>
  <si>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</si>
  <si>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</si>
  <si>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初級</t>
    <rPh sb="0" eb="2">
      <t>ショキュウ</t>
    </rPh>
    <phoneticPr fontId="1"/>
  </si>
  <si>
    <t>レベル</t>
    <phoneticPr fontId="1"/>
  </si>
  <si>
    <t>黄色のセルのみ入力してください</t>
    <rPh sb="0" eb="2">
      <t>キイロ</t>
    </rPh>
    <rPh sb="7" eb="9">
      <t>ニュウリョク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</si>
  <si>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</si>
  <si>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</si>
  <si>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↓自由に決めてください</t>
    <rPh sb="1" eb="3">
      <t>ジユウ</t>
    </rPh>
    <rPh sb="4" eb="5">
      <t>キ</t>
    </rPh>
    <phoneticPr fontId="1"/>
  </si>
  <si>
    <t>超上級</t>
    <rPh sb="0" eb="3">
      <t>チョウジョウキュウ</t>
    </rPh>
    <phoneticPr fontId="1"/>
  </si>
  <si>
    <t>No.</t>
    <phoneticPr fontId="1"/>
  </si>
  <si>
    <t>レベル</t>
    <phoneticPr fontId="1"/>
  </si>
  <si>
    <t>かけ</t>
    <phoneticPr fontId="1"/>
  </si>
  <si>
    <t>わり</t>
    <phoneticPr fontId="1"/>
  </si>
  <si>
    <t>みとり</t>
    <phoneticPr fontId="1"/>
  </si>
  <si>
    <t>みとり</t>
    <phoneticPr fontId="1"/>
  </si>
  <si>
    <t>No.</t>
    <phoneticPr fontId="1"/>
  </si>
  <si>
    <t>レベル</t>
    <phoneticPr fontId="1"/>
  </si>
  <si>
    <t>かけ</t>
    <phoneticPr fontId="1"/>
  </si>
  <si>
    <t>わり</t>
    <phoneticPr fontId="1"/>
  </si>
  <si>
    <t>みとり</t>
    <phoneticPr fontId="1"/>
  </si>
  <si>
    <t>No.</t>
    <phoneticPr fontId="1"/>
  </si>
  <si>
    <t>レベル</t>
    <phoneticPr fontId="1"/>
  </si>
  <si>
    <t>かけ</t>
    <phoneticPr fontId="1"/>
  </si>
  <si>
    <t>わり</t>
    <phoneticPr fontId="1"/>
  </si>
  <si>
    <t>みとり</t>
    <phoneticPr fontId="1"/>
  </si>
  <si>
    <t>ファイル名：</t>
    <phoneticPr fontId="1"/>
  </si>
  <si>
    <t>送信先：</t>
    <rPh sb="0" eb="3">
      <t>ソウシンサキ</t>
    </rPh>
    <phoneticPr fontId="1"/>
  </si>
  <si>
    <t>件名：</t>
    <rPh sb="0" eb="2">
      <t>ケンメイ</t>
    </rPh>
    <phoneticPr fontId="1"/>
  </si>
  <si>
    <t>振込先：</t>
    <rPh sb="0" eb="3">
      <t>フリコミサキ</t>
    </rPh>
    <phoneticPr fontId="1"/>
  </si>
  <si>
    <t>郵便振替・ゆうちょ 記号：10170 番号：93415191 名義：FaST 実行委員会</t>
    <phoneticPr fontId="1"/>
  </si>
  <si>
    <t>他行からの振込 店名：〇一八 店番：018 口座番号：普通 9341519 名義：FaST 実行委員会</t>
    <phoneticPr fontId="1"/>
  </si>
  <si>
    <t>Anzan test : Grade of 10 Kyu (Level 1/30)</t>
  </si>
  <si>
    <t>Anzan test : Grade of 10 Kyu (Level 1/30)</t>
    <phoneticPr fontId="1"/>
  </si>
  <si>
    <t>Anzan test : Grade of 9Kyu (Level 2/30)</t>
    <phoneticPr fontId="1"/>
  </si>
  <si>
    <t>Anzan test : Grade of Pre-9Kyu (Level 1.5/30)</t>
    <phoneticPr fontId="1"/>
  </si>
  <si>
    <t>Anzan test : Grade of Pre-9Kyu (Level 1.5/30)</t>
    <phoneticPr fontId="1"/>
  </si>
  <si>
    <t>Anzan test : Grade of Pre-8Kyu (Level 2.5/30)</t>
    <phoneticPr fontId="1"/>
  </si>
  <si>
    <t>Anzan test : Grade of 8Kyu (Level 3/30)</t>
    <phoneticPr fontId="1"/>
  </si>
  <si>
    <t>Anzan test : Grade of 7Kyu (Level 4/30)</t>
    <phoneticPr fontId="1"/>
  </si>
  <si>
    <t>Anzan test : Grade of 6Kyu (Level 5/30)</t>
    <phoneticPr fontId="1"/>
  </si>
  <si>
    <t>Anzan test : Grade of 5Kyu (Level 6/30)</t>
    <phoneticPr fontId="1"/>
  </si>
  <si>
    <t>Anzan test : Grade of 4Kyu (Level 7/30)</t>
  </si>
  <si>
    <t>Anzan test : Grade of 4Kyu (Level 7/30)</t>
    <phoneticPr fontId="1"/>
  </si>
  <si>
    <t>Anzan test : Grade of 3Kyu (Level 8/30)</t>
  </si>
  <si>
    <t>Anzan test : Grade of 3Kyu (Level 8/30)</t>
    <phoneticPr fontId="1"/>
  </si>
  <si>
    <t>Anzan test : Grade of 2Kyu (Level 9/30)</t>
    <phoneticPr fontId="1"/>
  </si>
  <si>
    <t>Anzan test : Grade of 1Kyu (Level 10/30)</t>
  </si>
  <si>
    <t>Anzan test : Grade of 1Kyu (Level 10/30)</t>
    <phoneticPr fontId="1"/>
  </si>
  <si>
    <t>Anzan test : Grade of 1Dan (Level 11/30)</t>
  </si>
  <si>
    <t>Anzan test : Grade of 1Dan (Level 11/30)</t>
    <phoneticPr fontId="1"/>
  </si>
  <si>
    <t>Anzan test : Grade of 2Dan (Level 12/30)</t>
  </si>
  <si>
    <t>Anzan test : Grade of 2Dan (Level 12/30)</t>
    <phoneticPr fontId="1"/>
  </si>
  <si>
    <t>Anzan test : Grade of 3Dan (Level 13/30)</t>
  </si>
  <si>
    <t>Anzan test : Grade of 3Dan (Level 13/30)</t>
    <phoneticPr fontId="1"/>
  </si>
  <si>
    <t>Anzan test : Grade of 4Dan (Level 14/30)</t>
  </si>
  <si>
    <t>Anzan test : Grade of 4Dan (Level 14/30)</t>
    <phoneticPr fontId="1"/>
  </si>
  <si>
    <t>Anzan test : Grade of 5Dan (Level 15/30)</t>
  </si>
  <si>
    <t>Anzan test : Grade of 5Dan (Level 15/30)</t>
    <phoneticPr fontId="1"/>
  </si>
  <si>
    <t>Anzan test : Grade of 6Dan (Level 16/30)</t>
  </si>
  <si>
    <t>Anzan test : Grade of 6Dan (Level 16/30)</t>
    <phoneticPr fontId="1"/>
  </si>
  <si>
    <t>Anzan test : Grade of 7Dan (Level 17/30)</t>
  </si>
  <si>
    <t>Anzan test : Grade of 7Dan (Level 17/30)</t>
    <phoneticPr fontId="1"/>
  </si>
  <si>
    <t>Anzan test : Grade of 8Dan (Level 18/30)</t>
  </si>
  <si>
    <t>Anzan test : Grade of 8Dan (Level 18/30)</t>
    <phoneticPr fontId="1"/>
  </si>
  <si>
    <t>Anzan test : Grade of 9Dan (Level 19/30)</t>
  </si>
  <si>
    <t>Anzan test : Grade of 9Dan (Level 19/30)</t>
    <phoneticPr fontId="1"/>
  </si>
  <si>
    <t>Anzan test : Grade of 10Dan (Level 20/30)</t>
  </si>
  <si>
    <t>Anzan test : Grade of 10Dan (Level 20/30)</t>
    <phoneticPr fontId="1"/>
  </si>
  <si>
    <t>Anzan test : Grade of 11Dan (Level 21/30)</t>
  </si>
  <si>
    <t>Anzan test : Grade of 11Dan (Level 21/30)</t>
    <phoneticPr fontId="1"/>
  </si>
  <si>
    <t>Anzan test : Grade of 12Dan (Level 22/30)</t>
  </si>
  <si>
    <t>Anzan test : Grade of 12Dan (Level 22/30)</t>
    <phoneticPr fontId="1"/>
  </si>
  <si>
    <t>Anzan test : Grade of 13Dan (Level 23/30)</t>
  </si>
  <si>
    <t>Anzan test : Grade of 13Dan (Level 23/30)</t>
    <phoneticPr fontId="1"/>
  </si>
  <si>
    <t>Anzan test : Grade of 14Dan (Level 24/30)</t>
  </si>
  <si>
    <t>Anzan test : Grade of 14Dan (Level 24/30)</t>
    <phoneticPr fontId="1"/>
  </si>
  <si>
    <t>Anzan test : Grade of 15Dan (Level 25/30)</t>
  </si>
  <si>
    <t>Anzan test : Grade of 15Dan (Level 25/30)</t>
    <phoneticPr fontId="1"/>
  </si>
  <si>
    <t>Anzan test : Grade of 16Dan (Level 26/30)</t>
  </si>
  <si>
    <t>Anzan test : Grade of 16Dan (Level 26/30)</t>
    <phoneticPr fontId="1"/>
  </si>
  <si>
    <t>Anzan test : Grade of 17Dan (Level 27/30)</t>
  </si>
  <si>
    <t>Anzan test : Grade of 17Dan (Level 27/30)</t>
    <phoneticPr fontId="1"/>
  </si>
  <si>
    <t>Anzan test : Grade of 18Dan (Level 28/30)</t>
  </si>
  <si>
    <t>Anzan test : Grade of 18Dan (Level 28/30)</t>
    <phoneticPr fontId="1"/>
  </si>
  <si>
    <t>Anzan test : Grade of 19Dan (Level 29/30)</t>
  </si>
  <si>
    <t>Anzan test : Grade of 19Dan (Level 29/30)</t>
    <phoneticPr fontId="1"/>
  </si>
  <si>
    <t>Anzan test : Grade of 20Dan (Level 30/30)</t>
  </si>
  <si>
    <t>Anzan test : Grade of 20Dan (Level 30/30)</t>
    <phoneticPr fontId="1"/>
  </si>
  <si>
    <t>Anzan test : Grade of Pre-7Kyu (Level 3.5/30)</t>
  </si>
  <si>
    <t>Anzan test : Grade of Pre-7Kyu (Level 3.5/30)</t>
    <phoneticPr fontId="1"/>
  </si>
  <si>
    <t>Anzan test : Grade of Pre-6Kyu (Level 4.5/30)</t>
  </si>
  <si>
    <t>Anzan test : Grade of Pre-6Kyu (Level 4.5/30)</t>
    <phoneticPr fontId="1"/>
  </si>
  <si>
    <t>Anzan test : Grade of Pre-5Kyu (Level 5.5/30)</t>
  </si>
  <si>
    <t>Anzan test : Grade of Pre-5Kyu (Level 5.5/30)</t>
    <phoneticPr fontId="1"/>
  </si>
  <si>
    <t>Anzan test : Grade of Pre-4Kyu (Level 6.5/30)</t>
  </si>
  <si>
    <t>Anzan test : Grade of Pre-4Kyu (Level 6.5/30)</t>
    <phoneticPr fontId="1"/>
  </si>
  <si>
    <t>Anzan test : Grade of Pre-2Kyu (Level 8.5/30)</t>
  </si>
  <si>
    <t>Anzan test : Grade of Pre-2Kyu (Level 8.5/30)</t>
    <phoneticPr fontId="1"/>
  </si>
  <si>
    <t>Anzan test : Grade of Pre-1Kyu (Level 9.5/30)</t>
  </si>
  <si>
    <t>Anzan test : Grade of Pre-1Kyu (Level 9.5/30)</t>
    <phoneticPr fontId="1"/>
  </si>
  <si>
    <t>Anzan test : Grade of Pre-1Dan (Level 10.5/30)</t>
  </si>
  <si>
    <t>Anzan test : Grade of Pre-1Dan (Level 10.5/30)</t>
    <phoneticPr fontId="1"/>
  </si>
  <si>
    <t>Anzan test : Grade of Pre-2Dan (Level 11.5/30)</t>
  </si>
  <si>
    <t>Anzan test : Grade of Pre-2Dan (Level 11.5/30)</t>
    <phoneticPr fontId="1"/>
  </si>
  <si>
    <t>Anzan test : Grade of Pre-3Dan (Level 12.5/30)</t>
  </si>
  <si>
    <t>Anzan test : Grade of Pre-3Dan (Level 12.5/30)</t>
    <phoneticPr fontId="1"/>
  </si>
  <si>
    <t>Anzan test : Grade of Pre-4Dan (Level 13.5/30)</t>
  </si>
  <si>
    <t>Anzan test : Grade of Pre-4Dan (Level 13.5/30)</t>
    <phoneticPr fontId="1"/>
  </si>
  <si>
    <t>Anzan test : Grade of Pre-6Dan (Level 15.5/30)</t>
  </si>
  <si>
    <t>Anzan test : Grade of Pre-6Dan (Level 15.5/30)</t>
    <phoneticPr fontId="1"/>
  </si>
  <si>
    <t>Anzan test : Grade of Pre-7Dan (Level 16.5/30)</t>
  </si>
  <si>
    <t>Anzan test : Grade of Pre-7Dan (Level 16.5/30)</t>
    <phoneticPr fontId="1"/>
  </si>
  <si>
    <t>Anzan test : Grade of Pre-8Dan (Level 17.5/30)</t>
  </si>
  <si>
    <t>Anzan test : Grade of Pre-8Dan (Level 17.5/30)</t>
    <phoneticPr fontId="1"/>
  </si>
  <si>
    <t>Anzan test : Grade of Pre-9Dan (Level 18.5/30)</t>
  </si>
  <si>
    <t>Anzan test : Grade of Pre-9Dan (Level 18.5/30)</t>
    <phoneticPr fontId="1"/>
  </si>
  <si>
    <t>Anzan test : Grade of Pre-10Dan (Level 19.5/30)</t>
  </si>
  <si>
    <t>Anzan test : Grade of Pre-10Dan (Level 19.5/30)</t>
    <phoneticPr fontId="1"/>
  </si>
  <si>
    <t>Anzan test : Grade of Pre-12Dan (Level 21.5/30)</t>
  </si>
  <si>
    <t>Anzan test : Grade of Pre-12Dan (Level 21.5/30)</t>
    <phoneticPr fontId="1"/>
  </si>
  <si>
    <t>Anzan test : Grade of Pre-13Dan (Level 22.5/30)</t>
  </si>
  <si>
    <t>Anzan test : Grade of Pre-13Dan (Level 22.5/30)</t>
    <phoneticPr fontId="1"/>
  </si>
  <si>
    <t>Anzan test : Grade of Pre-14Dan (Level 23.5/30)</t>
  </si>
  <si>
    <t>Anzan test : Grade of Pre-14Dan (Level 23.5/30)</t>
    <phoneticPr fontId="1"/>
  </si>
  <si>
    <t>Anzan test : Grade of Pre-15Dan (Level 24.5/30)</t>
  </si>
  <si>
    <t>Anzan test : Grade of Pre-15Dan (Level 24.5/30)</t>
    <phoneticPr fontId="1"/>
  </si>
  <si>
    <t>Anzan test : Grade of Pre-16Dan (Level 25.5/30)</t>
  </si>
  <si>
    <t>Anzan test : Grade of Pre-16Dan (Level 25.5/30)</t>
    <phoneticPr fontId="1"/>
  </si>
  <si>
    <t>Anzan test : Grade of Pre-17Dan (Level 26.5/30)</t>
  </si>
  <si>
    <t>Anzan test : Grade of Pre-17Dan (Level 26.5/30)</t>
    <phoneticPr fontId="1"/>
  </si>
  <si>
    <t>Anzan test : Grade of Pre-18Dan (Level 27.5/30)</t>
  </si>
  <si>
    <t>Anzan test : Grade of Pre-18Dan (Level 27.5/30)</t>
    <phoneticPr fontId="1"/>
  </si>
  <si>
    <t>Anzan test : Grade of Pre-19Dan (Level 28.5/30)</t>
  </si>
  <si>
    <t>Anzan test : Grade of Pre-19Dan (Level 28.5/30)</t>
    <phoneticPr fontId="1"/>
  </si>
  <si>
    <t>Anzan test : Grade of Pre-20Dan (Level 29.5/30)</t>
  </si>
  <si>
    <t>Anzan test : Grade of Pre-20Dan (Level 29.5/30)</t>
    <phoneticPr fontId="1"/>
  </si>
  <si>
    <t>名前</t>
    <rPh sb="0" eb="2">
      <t>ナマエ</t>
    </rPh>
    <phoneticPr fontId="1"/>
  </si>
  <si>
    <t>番号</t>
    <rPh sb="0" eb="2">
      <t>バンゴウ</t>
    </rPh>
    <phoneticPr fontId="1"/>
  </si>
  <si>
    <t>No.</t>
    <phoneticPr fontId="1"/>
  </si>
  <si>
    <t>実施日</t>
    <rPh sb="0" eb="3">
      <t>ジッシビ</t>
    </rPh>
    <phoneticPr fontId="1"/>
  </si>
  <si>
    <t>合格</t>
    <rPh sb="0" eb="2">
      <t>ゴウカク</t>
    </rPh>
    <phoneticPr fontId="1"/>
  </si>
  <si>
    <t>年(西暦)</t>
    <rPh sb="0" eb="1">
      <t>ネン</t>
    </rPh>
    <rPh sb="2" eb="4">
      <t>セイレキ</t>
    </rPh>
    <phoneticPr fontId="1"/>
  </si>
  <si>
    <t>検定FaST『中級』点数報告書</t>
    <rPh sb="0" eb="2">
      <t>ケンテイ</t>
    </rPh>
    <rPh sb="7" eb="9">
      <t>チュウキュウ</t>
    </rPh>
    <rPh sb="10" eb="12">
      <t>テンスウ</t>
    </rPh>
    <rPh sb="12" eb="15">
      <t>ホウコクショ</t>
    </rPh>
    <phoneticPr fontId="1"/>
  </si>
  <si>
    <t>検定FaST『初級』点数報告書</t>
    <rPh sb="0" eb="2">
      <t>ケンテイ</t>
    </rPh>
    <rPh sb="7" eb="9">
      <t>ショキュウ</t>
    </rPh>
    <rPh sb="10" eb="12">
      <t>テンスウ</t>
    </rPh>
    <rPh sb="12" eb="15">
      <t>ホウコクショ</t>
    </rPh>
    <phoneticPr fontId="1"/>
  </si>
  <si>
    <t>検定FaST『上級』点数報告書</t>
    <rPh sb="0" eb="2">
      <t>ケンテイ</t>
    </rPh>
    <rPh sb="7" eb="9">
      <t>ジョウキュウ</t>
    </rPh>
    <rPh sb="10" eb="12">
      <t>テンスウ</t>
    </rPh>
    <rPh sb="12" eb="15">
      <t>ホウコクショ</t>
    </rPh>
    <phoneticPr fontId="1"/>
  </si>
  <si>
    <t>検定FaST『超上級』点数報告書</t>
    <rPh sb="0" eb="2">
      <t>ケンテイ</t>
    </rPh>
    <rPh sb="11" eb="13">
      <t>テンスウ</t>
    </rPh>
    <rPh sb="13" eb="16">
      <t>ホウコクショ</t>
    </rPh>
    <phoneticPr fontId="1"/>
  </si>
  <si>
    <t>検定FaST点数報告書　団体設定</t>
    <rPh sb="0" eb="2">
      <t>ケンテイ</t>
    </rPh>
    <rPh sb="6" eb="8">
      <t>テンスウ</t>
    </rPh>
    <rPh sb="8" eb="11">
      <t>ホウコクショ</t>
    </rPh>
    <rPh sb="12" eb="14">
      <t>ダンタイ</t>
    </rPh>
    <rPh sb="14" eb="16">
      <t>セッテイ</t>
    </rPh>
    <phoneticPr fontId="1"/>
  </si>
  <si>
    <t>FaST実行委員会</t>
    <rPh sb="4" eb="9">
      <t>ジッコウイインカイ</t>
    </rPh>
    <phoneticPr fontId="1"/>
  </si>
  <si>
    <t>ファイル名・件名が反映されない場合、「数式」タブ-「計算方法の設定」-「自動」に変更してください</t>
    <rPh sb="4" eb="5">
      <t>メイ</t>
    </rPh>
    <rPh sb="6" eb="8">
      <t>ケンメイ</t>
    </rPh>
    <rPh sb="9" eb="11">
      <t>ハンエイ</t>
    </rPh>
    <rPh sb="15" eb="17">
      <t>バアイ</t>
    </rPh>
    <rPh sb="19" eb="21">
      <t>スウシキ</t>
    </rPh>
    <rPh sb="26" eb="30">
      <t>ケイサンホウホウ</t>
    </rPh>
    <rPh sb="31" eb="33">
      <t>セッテイ</t>
    </rPh>
    <rPh sb="36" eb="38">
      <t>ジドウ</t>
    </rPh>
    <rPh sb="40" eb="42">
      <t>ヘンコウ</t>
    </rPh>
    <phoneticPr fontId="1"/>
  </si>
  <si>
    <t>kenteifast@gmail.com</t>
    <phoneticPr fontId="1"/>
  </si>
  <si>
    <t>FaST ID</t>
    <phoneticPr fontId="1"/>
  </si>
  <si>
    <t>（持っている場合のみ/英数字）</t>
    <rPh sb="11" eb="14">
      <t>エイスウジ</t>
    </rPh>
    <phoneticPr fontId="1"/>
  </si>
  <si>
    <t>ID</t>
    <phoneticPr fontId="1"/>
  </si>
  <si>
    <t>英語</t>
    <rPh sb="0" eb="2">
      <t>エイゴ</t>
    </rPh>
    <phoneticPr fontId="1"/>
  </si>
  <si>
    <t>西暦/年</t>
    <rPh sb="0" eb="2">
      <t>セイレキ</t>
    </rPh>
    <rPh sb="3" eb="4">
      <t>ネン</t>
    </rPh>
    <phoneticPr fontId="1"/>
  </si>
  <si>
    <t>生年月日/</t>
    <rPh sb="0" eb="4">
      <t>セイネンガッピ</t>
    </rPh>
    <phoneticPr fontId="1"/>
  </si>
  <si>
    <t>生年月日exe用</t>
    <rPh sb="0" eb="4">
      <t>セイネンガッピ</t>
    </rPh>
    <rPh sb="7" eb="8">
      <t>ヨウ</t>
    </rPh>
    <phoneticPr fontId="1"/>
  </si>
  <si>
    <t>10級</t>
    <rPh sb="2" eb="3">
      <t>キュウ</t>
    </rPh>
    <phoneticPr fontId="1"/>
  </si>
  <si>
    <t>9級</t>
    <rPh sb="1" eb="2">
      <t>キュウ</t>
    </rPh>
    <phoneticPr fontId="1"/>
  </si>
  <si>
    <t>8級</t>
    <rPh sb="1" eb="2">
      <t>キュウ</t>
    </rPh>
    <phoneticPr fontId="1"/>
  </si>
  <si>
    <t>7級</t>
    <rPh sb="1" eb="2">
      <t>キュウ</t>
    </rPh>
    <phoneticPr fontId="1"/>
  </si>
  <si>
    <t>6級</t>
    <rPh sb="1" eb="2">
      <t>キュウ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</si>
  <si>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</si>
  <si>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</si>
  <si>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</si>
  <si>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</si>
  <si>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</si>
  <si>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</si>
  <si>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</si>
  <si>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</si>
  <si>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1">
      <t>ヨン</t>
    </rPh>
    <rPh sb="1" eb="2">
      <t>ダン</t>
    </rPh>
    <phoneticPr fontId="1"/>
  </si>
  <si>
    <t>五段</t>
    <rPh sb="0" eb="1">
      <t>ゴ</t>
    </rPh>
    <rPh sb="1" eb="2">
      <t>ダン</t>
    </rPh>
    <phoneticPr fontId="1"/>
  </si>
  <si>
    <t>六段</t>
    <rPh sb="0" eb="1">
      <t>ロク</t>
    </rPh>
    <rPh sb="1" eb="2">
      <t>ダン</t>
    </rPh>
    <phoneticPr fontId="1"/>
  </si>
  <si>
    <t>七段</t>
    <rPh sb="0" eb="1">
      <t>ナナ</t>
    </rPh>
    <rPh sb="1" eb="2">
      <t>ダン</t>
    </rPh>
    <phoneticPr fontId="1"/>
  </si>
  <si>
    <t>八段</t>
    <rPh sb="0" eb="1">
      <t>ハチ</t>
    </rPh>
    <rPh sb="1" eb="2">
      <t>ダン</t>
    </rPh>
    <phoneticPr fontId="1"/>
  </si>
  <si>
    <t>九段</t>
    <rPh sb="0" eb="2">
      <t>キュウダン</t>
    </rPh>
    <phoneticPr fontId="1"/>
  </si>
  <si>
    <t>十段</t>
    <rPh sb="0" eb="2">
      <t>ジュウダン</t>
    </rPh>
    <phoneticPr fontId="1"/>
  </si>
  <si>
    <t>十一段</t>
    <rPh sb="0" eb="1">
      <t>ジュウ</t>
    </rPh>
    <rPh sb="1" eb="3">
      <t>イチダン</t>
    </rPh>
    <phoneticPr fontId="1"/>
  </si>
  <si>
    <t>準10級</t>
  </si>
  <si>
    <t>準9級</t>
  </si>
  <si>
    <t>準8級</t>
  </si>
  <si>
    <t>準7級</t>
  </si>
  <si>
    <t>準6級</t>
  </si>
  <si>
    <t>準5級</t>
  </si>
  <si>
    <t>準4級</t>
  </si>
  <si>
    <t>準3級</t>
  </si>
  <si>
    <t>準2級</t>
  </si>
  <si>
    <t>準1級</t>
  </si>
  <si>
    <t>準初段</t>
  </si>
  <si>
    <t>準十一段</t>
  </si>
  <si>
    <t>準二段</t>
  </si>
  <si>
    <t>準十二段</t>
  </si>
  <si>
    <t>準三段</t>
  </si>
  <si>
    <t>準十三段</t>
  </si>
  <si>
    <t>準四段</t>
  </si>
  <si>
    <t>準十四段</t>
  </si>
  <si>
    <t>準五段</t>
  </si>
  <si>
    <t>準十五段</t>
  </si>
  <si>
    <t>準六段</t>
  </si>
  <si>
    <t>準十六段</t>
  </si>
  <si>
    <t>準七段</t>
  </si>
  <si>
    <t>準十七段</t>
  </si>
  <si>
    <t>準八段</t>
  </si>
  <si>
    <t>準十八段</t>
  </si>
  <si>
    <t>準九段</t>
  </si>
  <si>
    <t>準十九段</t>
  </si>
  <si>
    <t>準十段</t>
  </si>
  <si>
    <t>二十段</t>
    <rPh sb="0" eb="1">
      <t>ニ</t>
    </rPh>
    <phoneticPr fontId="1"/>
  </si>
  <si>
    <t>準二十段</t>
    <rPh sb="1" eb="2">
      <t>ニ</t>
    </rPh>
    <phoneticPr fontId="1"/>
  </si>
  <si>
    <t>不合格</t>
    <rPh sb="0" eb="3">
      <t>フゴウカク</t>
    </rPh>
    <phoneticPr fontId="1"/>
  </si>
  <si>
    <t>賞状送付先（郵便番号から）</t>
    <rPh sb="0" eb="2">
      <t>ショウジョウ</t>
    </rPh>
    <rPh sb="2" eb="5">
      <t>ソウフサキ</t>
    </rPh>
    <rPh sb="6" eb="10">
      <t>ユウビンバンゴウ</t>
    </rPh>
    <phoneticPr fontId="1"/>
  </si>
  <si>
    <t>※賞状記載の日付は成績提出締切日（毎月２７日）となります。</t>
    <rPh sb="1" eb="3">
      <t>ショウジョウ</t>
    </rPh>
    <rPh sb="3" eb="5">
      <t>キサイ</t>
    </rPh>
    <rPh sb="6" eb="8">
      <t>ヒヅケ</t>
    </rPh>
    <rPh sb="9" eb="11">
      <t>セイセキ</t>
    </rPh>
    <rPh sb="11" eb="13">
      <t>テイシュツ</t>
    </rPh>
    <rPh sb="13" eb="16">
      <t>シメキリビ</t>
    </rPh>
    <rPh sb="17" eb="19">
      <t>マイツキ</t>
    </rPh>
    <rPh sb="21" eb="2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</si>
</sst>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[$-130000]ggge&quot;年&quot;m&quot;月&quot;d&quot;日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1"/>
      <color rgb="FF0070C0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20"/>
      <color theme="7" tint="-0.499984740745262"/>
      <name val="HGP明朝B"/>
      <family val="1"/>
      <charset val="128"/>
    </font>
    <font>
      <b/>
      <sz val="11"/>
      <color rgb="FFFFFF00"/>
      <name val="HGP明朝B"/>
      <family val="1"/>
      <charset val="128"/>
    </font>
    <font>
      <b/>
      <sz val="20"/>
      <color theme="0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b/>
      <sz val="20"/>
      <color rgb="FFFFFF00"/>
      <name val="HGP明朝B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b/>
      <sz val="14"/>
      <color rgb="FFFF0000"/>
      <name val="HGP明朝B"/>
      <family val="1"/>
      <charset val="128"/>
    </font>
    <font>
      <b/>
      <sz val="16"/>
      <color rgb="FFFFFF00"/>
      <name val="HGP明朝B"/>
      <family val="1"/>
      <charset val="128"/>
    </font>
    <font>
      <b/>
      <sz val="14"/>
      <name val="HGP明朝B"/>
      <family val="1"/>
      <charset val="128"/>
    </font>
    <font>
      <sz val="14"/>
      <color theme="0"/>
      <name val="ＭＳ Ｐゴシック"/>
      <family val="3"/>
      <charset val="128"/>
    </font>
    <font>
      <u/>
      <sz val="20"/>
      <color theme="10"/>
      <name val="ＭＳ Ｐゴシック"/>
      <family val="2"/>
      <charset val="128"/>
      <scheme val="minor"/>
    </font>
    <font>
      <b/>
      <u/>
      <sz val="20"/>
      <color rgb="FF00B0F0"/>
      <name val="HGP明朝B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theme="1"/>
      <name val="HGP明朝B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shrinkToFit="1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11" fillId="0" borderId="14" xfId="0" applyFont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shrinkToFit="1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14" xfId="0" applyFont="1" applyFill="1" applyBorder="1" applyAlignment="1" applyProtection="1">
      <alignment horizontal="right" vertical="center"/>
    </xf>
    <xf numFmtId="0" fontId="11" fillId="2" borderId="17" xfId="0" applyFont="1" applyFill="1" applyBorder="1" applyAlignment="1" applyProtection="1">
      <alignment horizontal="right" vertical="center"/>
    </xf>
    <xf numFmtId="0" fontId="11" fillId="2" borderId="28" xfId="0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2" fillId="5" borderId="5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shrinkToFit="1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 shrinkToFit="1"/>
    </xf>
    <xf numFmtId="0" fontId="3" fillId="5" borderId="5" xfId="0" applyFont="1" applyFill="1" applyBorder="1" applyAlignment="1" applyProtection="1">
      <alignment horizontal="center" vertical="center" shrinkToFit="1"/>
    </xf>
    <xf numFmtId="0" fontId="8" fillId="5" borderId="6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6" borderId="0" xfId="0" applyFont="1" applyFill="1" applyBorder="1" applyAlignment="1" applyProtection="1">
      <alignment horizontal="center" shrinkToFit="1"/>
    </xf>
    <xf numFmtId="0" fontId="0" fillId="0" borderId="0" xfId="0" applyBorder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</xf>
    <xf numFmtId="0" fontId="2" fillId="5" borderId="36" xfId="0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>
      <alignment vertic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20" fillId="0" borderId="19" xfId="0" applyFont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right"/>
    </xf>
    <xf numFmtId="0" fontId="15" fillId="11" borderId="10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/>
    </xf>
    <xf numFmtId="0" fontId="7" fillId="11" borderId="10" xfId="0" applyFont="1" applyFill="1" applyBorder="1" applyAlignment="1" applyProtection="1">
      <alignment horizontal="center" vertical="center"/>
    </xf>
    <xf numFmtId="0" fontId="7" fillId="11" borderId="11" xfId="0" applyFont="1" applyFill="1" applyBorder="1" applyAlignment="1" applyProtection="1">
      <alignment horizontal="center" vertical="center"/>
    </xf>
    <xf numFmtId="0" fontId="7" fillId="11" borderId="31" xfId="0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0" fontId="13" fillId="10" borderId="10" xfId="0" applyFont="1" applyFill="1" applyBorder="1" applyAlignment="1" applyProtection="1">
      <alignment horizontal="center" vertical="center"/>
    </xf>
    <xf numFmtId="0" fontId="13" fillId="10" borderId="11" xfId="0" applyFont="1" applyFill="1" applyBorder="1" applyAlignment="1" applyProtection="1">
      <alignment horizontal="center" vertical="center"/>
    </xf>
    <xf numFmtId="0" fontId="13" fillId="10" borderId="31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 shrinkToFit="1"/>
    </xf>
    <xf numFmtId="0" fontId="12" fillId="2" borderId="25" xfId="0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</xf>
    <xf numFmtId="0" fontId="12" fillId="2" borderId="26" xfId="0" applyFont="1" applyFill="1" applyBorder="1" applyAlignment="1" applyProtection="1">
      <alignment horizontal="center" vertical="center" shrinkToFit="1"/>
    </xf>
    <xf numFmtId="0" fontId="12" fillId="2" borderId="3" xfId="0" applyFont="1" applyFill="1" applyBorder="1" applyAlignment="1" applyProtection="1">
      <alignment horizontal="center" vertical="center" shrinkToFit="1"/>
    </xf>
    <xf numFmtId="0" fontId="12" fillId="2" borderId="23" xfId="0" applyFont="1" applyFill="1" applyBorder="1" applyAlignment="1" applyProtection="1">
      <alignment horizontal="center" vertical="center" shrinkToFit="1"/>
    </xf>
    <xf numFmtId="0" fontId="14" fillId="2" borderId="32" xfId="0" applyFont="1" applyFill="1" applyBorder="1" applyAlignment="1" applyProtection="1">
      <alignment horizontal="left" vertical="center" shrinkToFit="1"/>
    </xf>
    <xf numFmtId="0" fontId="14" fillId="2" borderId="27" xfId="0" applyFont="1" applyFill="1" applyBorder="1" applyAlignment="1" applyProtection="1">
      <alignment horizontal="left" vertical="center" shrinkToFit="1"/>
    </xf>
    <xf numFmtId="0" fontId="14" fillId="2" borderId="33" xfId="0" applyFont="1" applyFill="1" applyBorder="1" applyAlignment="1" applyProtection="1">
      <alignment horizontal="left" vertical="center" shrinkToFit="1"/>
    </xf>
    <xf numFmtId="0" fontId="14" fillId="2" borderId="34" xfId="0" applyFont="1" applyFill="1" applyBorder="1" applyAlignment="1" applyProtection="1">
      <alignment horizontal="left" vertical="center" shrinkToFit="1"/>
    </xf>
    <xf numFmtId="0" fontId="14" fillId="2" borderId="2" xfId="0" applyFont="1" applyFill="1" applyBorder="1" applyAlignment="1" applyProtection="1">
      <alignment horizontal="left" vertical="center" shrinkToFit="1"/>
    </xf>
    <xf numFmtId="0" fontId="14" fillId="2" borderId="35" xfId="0" applyFont="1" applyFill="1" applyBorder="1" applyAlignment="1" applyProtection="1">
      <alignment horizontal="left" vertical="center" shrinkToFit="1"/>
    </xf>
    <xf numFmtId="0" fontId="16" fillId="2" borderId="29" xfId="1" applyFont="1" applyFill="1" applyBorder="1" applyAlignment="1" applyProtection="1">
      <alignment horizontal="center" vertical="center" shrinkToFit="1"/>
    </xf>
    <xf numFmtId="0" fontId="17" fillId="2" borderId="29" xfId="1" applyFont="1" applyFill="1" applyBorder="1" applyAlignment="1" applyProtection="1">
      <alignment horizontal="center" vertical="center" shrinkToFit="1"/>
    </xf>
    <xf numFmtId="0" fontId="17" fillId="2" borderId="30" xfId="1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 shrinkToFit="1"/>
      <protection locked="0"/>
    </xf>
    <xf numFmtId="0" fontId="2" fillId="5" borderId="31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5" fillId="8" borderId="0" xfId="0" applyFont="1" applyFill="1" applyAlignment="1" applyProtection="1">
      <alignment horizontal="left" vertical="center"/>
    </xf>
    <xf numFmtId="0" fontId="6" fillId="10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7" fillId="7" borderId="0" xfId="0" applyFont="1" applyFill="1" applyAlignment="1" applyProtection="1">
      <alignment horizontal="left" vertical="center"/>
    </xf>
    <xf numFmtId="0" fontId="2" fillId="5" borderId="12" xfId="0" applyFont="1" applyFill="1" applyBorder="1" applyAlignment="1" applyProtection="1">
      <alignment horizontal="center" vertical="center" shrinkToFit="1"/>
      <protection locked="0"/>
    </xf>
    <xf numFmtId="0" fontId="7" fillId="9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79"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FF0000"/>
      </font>
      <fill>
        <patternFill patternType="solid">
          <fgColor rgb="FFFF0000"/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eifas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"/>
  <sheetViews>
    <sheetView tabSelected="1" workbookViewId="0">
      <selection activeCell="B10" sqref="B10:F10"/>
    </sheetView>
  </sheetViews>
  <sheetFormatPr defaultColWidth="12.625" defaultRowHeight="29.25" customHeight="1" x14ac:dyDescent="0.15"/>
  <cols>
    <col min="1" max="1" width="22.125" style="29" customWidth="1"/>
    <col min="2" max="16384" width="12.625" style="29"/>
  </cols>
  <sheetData>
    <row r="1" spans="1:26" ht="29.25" customHeight="1" thickBot="1" x14ac:dyDescent="0.2">
      <c r="A1" s="64" t="s">
        <v>206</v>
      </c>
      <c r="B1" s="65"/>
      <c r="C1" s="65"/>
      <c r="D1" s="65"/>
      <c r="E1" s="65"/>
      <c r="F1" s="65"/>
      <c r="G1" s="65"/>
      <c r="H1" s="65"/>
      <c r="I1" s="66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9.25" customHeight="1" thickBot="1" x14ac:dyDescent="0.2">
      <c r="A3" s="70" t="s">
        <v>64</v>
      </c>
      <c r="B3" s="71"/>
      <c r="C3" s="71"/>
      <c r="D3" s="72"/>
    </row>
    <row r="4" spans="1:26" ht="29.25" customHeight="1" thickBot="1" x14ac:dyDescent="0.2">
      <c r="I4" s="60" t="s">
        <v>271</v>
      </c>
    </row>
    <row r="5" spans="1:26" ht="29.25" customHeight="1" x14ac:dyDescent="0.15">
      <c r="A5" s="22" t="s">
        <v>1</v>
      </c>
      <c r="B5" s="23"/>
      <c r="C5" s="24" t="s">
        <v>201</v>
      </c>
      <c r="D5" s="23"/>
      <c r="E5" s="24" t="s">
        <v>2</v>
      </c>
      <c r="F5" s="23"/>
      <c r="G5" s="24" t="s">
        <v>9</v>
      </c>
      <c r="H5" s="24" t="str">
        <f>IF(ISERROR(VLOOKUP(B5&amp;D5,計算!$P$1:$Q$1091,2,FALSE)),"",VLOOKUP(B5&amp;D5,計算!$P$1:$Q$1091,2,FALSE))</f>
        <v/>
      </c>
      <c r="I5" s="25" t="s">
        <v>3</v>
      </c>
    </row>
    <row r="6" spans="1:26" ht="29.25" customHeight="1" x14ac:dyDescent="0.15">
      <c r="A6" s="26" t="s">
        <v>4</v>
      </c>
      <c r="B6" s="92"/>
      <c r="C6" s="92"/>
      <c r="D6" s="92"/>
      <c r="E6" s="92"/>
      <c r="F6" s="92"/>
      <c r="G6" s="92"/>
      <c r="H6" s="92"/>
      <c r="I6" s="93"/>
    </row>
    <row r="7" spans="1:26" ht="29.25" customHeight="1" x14ac:dyDescent="0.15">
      <c r="A7" s="26" t="s">
        <v>5</v>
      </c>
      <c r="B7" s="92"/>
      <c r="C7" s="92"/>
      <c r="D7" s="92"/>
      <c r="E7" s="92"/>
      <c r="F7" s="92"/>
      <c r="G7" s="92"/>
      <c r="H7" s="92"/>
      <c r="I7" s="93"/>
    </row>
    <row r="8" spans="1:26" ht="29.25" customHeight="1" thickBot="1" x14ac:dyDescent="0.2">
      <c r="A8" s="59" t="s">
        <v>270</v>
      </c>
      <c r="B8" s="94"/>
      <c r="C8" s="94"/>
      <c r="D8" s="94"/>
      <c r="E8" s="94"/>
      <c r="F8" s="94"/>
      <c r="G8" s="94"/>
      <c r="H8" s="94"/>
      <c r="I8" s="95"/>
    </row>
    <row r="9" spans="1:26" ht="29.25" customHeight="1" thickBot="1" x14ac:dyDescent="0.2"/>
    <row r="10" spans="1:26" ht="29.25" customHeight="1" x14ac:dyDescent="0.15">
      <c r="A10" s="30" t="s">
        <v>85</v>
      </c>
      <c r="B10" s="73" t="str">
        <f>B6&amp;B7&amp;"-検定FaST_"&amp;H5</f>
        <v>-検定FaST_</v>
      </c>
      <c r="C10" s="74"/>
      <c r="D10" s="74"/>
      <c r="E10" s="74"/>
      <c r="F10" s="75"/>
      <c r="G10" s="79" t="str">
        <f>IF(B10="-","",IF(B11="","","に変更してください。"))</f>
        <v/>
      </c>
      <c r="H10" s="80"/>
      <c r="I10" s="81"/>
    </row>
    <row r="11" spans="1:26" ht="29.25" customHeight="1" x14ac:dyDescent="0.15">
      <c r="A11" s="31" t="s">
        <v>87</v>
      </c>
      <c r="B11" s="76" t="str">
        <f>IF(H5="","","第"&amp;H5&amp;"回検定FaST結果")</f>
        <v/>
      </c>
      <c r="C11" s="77"/>
      <c r="D11" s="77"/>
      <c r="E11" s="77"/>
      <c r="F11" s="78"/>
      <c r="G11" s="82"/>
      <c r="H11" s="83"/>
      <c r="I11" s="84"/>
    </row>
    <row r="12" spans="1:26" ht="29.25" customHeight="1" thickBot="1" x14ac:dyDescent="0.2">
      <c r="A12" s="32" t="s">
        <v>86</v>
      </c>
      <c r="B12" s="85" t="s">
        <v>209</v>
      </c>
      <c r="C12" s="86"/>
      <c r="D12" s="86"/>
      <c r="E12" s="86"/>
      <c r="F12" s="86"/>
      <c r="G12" s="86"/>
      <c r="H12" s="86"/>
      <c r="I12" s="87"/>
    </row>
    <row r="13" spans="1:26" ht="29.25" customHeight="1" x14ac:dyDescent="0.15">
      <c r="A13" s="68" t="s">
        <v>88</v>
      </c>
      <c r="B13" s="88" t="s">
        <v>89</v>
      </c>
      <c r="C13" s="88"/>
      <c r="D13" s="88"/>
      <c r="E13" s="88"/>
      <c r="F13" s="88"/>
      <c r="G13" s="88"/>
      <c r="H13" s="88"/>
      <c r="I13" s="89"/>
    </row>
    <row r="14" spans="1:26" ht="29.25" customHeight="1" thickBot="1" x14ac:dyDescent="0.2">
      <c r="A14" s="69"/>
      <c r="B14" s="90" t="s">
        <v>90</v>
      </c>
      <c r="C14" s="90"/>
      <c r="D14" s="90"/>
      <c r="E14" s="90"/>
      <c r="F14" s="90"/>
      <c r="G14" s="90"/>
      <c r="H14" s="90"/>
      <c r="I14" s="91"/>
    </row>
    <row r="16" spans="1:26" ht="29.25" customHeight="1" thickBot="1" x14ac:dyDescent="0.2"/>
    <row r="17" spans="1:9" ht="29.25" customHeight="1" thickBot="1" x14ac:dyDescent="0.2">
      <c r="A17" s="61" t="s">
        <v>208</v>
      </c>
      <c r="B17" s="62"/>
      <c r="C17" s="62"/>
      <c r="D17" s="62"/>
      <c r="E17" s="62"/>
      <c r="F17" s="62"/>
      <c r="G17" s="62"/>
      <c r="H17" s="62"/>
      <c r="I17" s="63"/>
    </row>
    <row r="20" spans="1:9" ht="29.25" customHeight="1" x14ac:dyDescent="0.15">
      <c r="H20" s="67" t="s">
        <v>207</v>
      </c>
      <c r="I20" s="67"/>
    </row>
  </sheetData>
  <mergeCells count="14">
    <mergeCell ref="A17:I17"/>
    <mergeCell ref="A1:I1"/>
    <mergeCell ref="H20:I20"/>
    <mergeCell ref="A13:A14"/>
    <mergeCell ref="A3:D3"/>
    <mergeCell ref="B10:F10"/>
    <mergeCell ref="B11:F11"/>
    <mergeCell ref="G10:I11"/>
    <mergeCell ref="B12:I12"/>
    <mergeCell ref="B13:I13"/>
    <mergeCell ref="B14:I14"/>
    <mergeCell ref="B6:I6"/>
    <mergeCell ref="B7:I7"/>
    <mergeCell ref="B8:I8"/>
  </mergeCells>
  <phoneticPr fontId="1"/>
  <hyperlinks>
    <hyperlink ref="B12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297"/>
  <sheetViews>
    <sheetView workbookViewId="0">
      <selection activeCell="C7" sqref="C7:C8"/>
    </sheetView>
  </sheetViews>
  <sheetFormatPr defaultColWidth="9" defaultRowHeight="13.5" x14ac:dyDescent="0.15"/>
  <cols>
    <col min="1" max="1" width="13.625" style="2" customWidth="1"/>
    <col min="2" max="2" width="12.5" style="2" customWidth="1"/>
    <col min="3" max="3" width="23.625" style="2" customWidth="1"/>
    <col min="4" max="5" width="10.5" style="2" customWidth="1"/>
    <col min="6" max="16" width="6.75" style="2" customWidth="1"/>
    <col min="17" max="18" width="0" style="2" hidden="1" customWidth="1"/>
    <col min="19" max="19" width="9" style="2"/>
    <col min="20" max="21" width="0" style="2" hidden="1" customWidth="1"/>
    <col min="22" max="22" width="9" style="2"/>
    <col min="23" max="24" width="0" style="2" hidden="1" customWidth="1"/>
    <col min="25" max="26" width="9" style="2"/>
    <col min="27" max="27" width="9" style="20"/>
    <col min="28" max="28" width="0" style="20" hidden="1" customWidth="1"/>
    <col min="29" max="50" width="9" style="20"/>
    <col min="51" max="16384" width="9" style="2"/>
  </cols>
  <sheetData>
    <row r="1" spans="1:50" ht="24" x14ac:dyDescent="0.15">
      <c r="A1" s="101" t="s">
        <v>203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50" s="14" customFormat="1" ht="24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46"/>
      <c r="L2" s="46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4.25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100"/>
      <c r="L3" s="10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50" ht="14.25" thickBot="1" x14ac:dyDescent="0.2">
      <c r="A4" s="102" t="s">
        <v>64</v>
      </c>
      <c r="B4" s="102"/>
      <c r="C4" s="102"/>
      <c r="D4" s="102"/>
      <c r="E4" s="102"/>
      <c r="F4" s="103"/>
      <c r="G4" s="103"/>
      <c r="H4" s="103"/>
      <c r="I4" s="103"/>
      <c r="J4" s="103"/>
      <c r="K4" s="104"/>
      <c r="L4" s="105" t="s">
        <v>15</v>
      </c>
      <c r="M4" s="103"/>
      <c r="N4" s="103"/>
      <c r="O4" s="103"/>
      <c r="P4" s="104"/>
      <c r="Q4" s="3"/>
      <c r="R4" s="3"/>
      <c r="S4" s="106" t="s">
        <v>14</v>
      </c>
      <c r="T4" s="106"/>
      <c r="U4" s="106"/>
      <c r="V4" s="106"/>
      <c r="W4" s="106"/>
      <c r="X4" s="106"/>
      <c r="Y4" s="106"/>
      <c r="Z4" s="107"/>
    </row>
    <row r="5" spans="1:50" ht="14.25" thickBot="1" x14ac:dyDescent="0.2">
      <c r="A5" s="96" t="s">
        <v>69</v>
      </c>
      <c r="B5" s="97"/>
      <c r="C5" s="50" t="s">
        <v>210</v>
      </c>
      <c r="D5" s="48" t="s">
        <v>7</v>
      </c>
      <c r="E5" s="3" t="s">
        <v>8</v>
      </c>
      <c r="F5" s="108" t="s">
        <v>214</v>
      </c>
      <c r="G5" s="108"/>
      <c r="H5" s="108" t="s">
        <v>2</v>
      </c>
      <c r="I5" s="108"/>
      <c r="J5" s="108" t="s">
        <v>9</v>
      </c>
      <c r="K5" s="108"/>
      <c r="L5" s="4" t="s">
        <v>70</v>
      </c>
      <c r="M5" s="4" t="s">
        <v>71</v>
      </c>
      <c r="N5" s="4" t="s">
        <v>72</v>
      </c>
      <c r="O5" s="4" t="s">
        <v>73</v>
      </c>
      <c r="P5" s="4" t="s">
        <v>13</v>
      </c>
      <c r="Q5" s="4"/>
      <c r="R5" s="4"/>
      <c r="S5" s="4" t="s">
        <v>51</v>
      </c>
      <c r="T5" s="4" t="s">
        <v>52</v>
      </c>
      <c r="U5" s="4" t="s">
        <v>53</v>
      </c>
      <c r="V5" s="4" t="s">
        <v>52</v>
      </c>
      <c r="W5" s="4" t="s">
        <v>53</v>
      </c>
      <c r="X5" s="4"/>
      <c r="Y5" s="4" t="s">
        <v>74</v>
      </c>
      <c r="Z5" s="5" t="s">
        <v>14</v>
      </c>
    </row>
    <row r="6" spans="1:50" ht="14.25" thickBot="1" x14ac:dyDescent="0.2">
      <c r="A6" s="98" t="s">
        <v>67</v>
      </c>
      <c r="B6" s="99"/>
      <c r="C6" s="51" t="s">
        <v>211</v>
      </c>
      <c r="D6" s="49" t="s">
        <v>55</v>
      </c>
      <c r="E6" s="28" t="s">
        <v>56</v>
      </c>
      <c r="F6" s="28">
        <v>2022</v>
      </c>
      <c r="G6" s="35" t="s">
        <v>57</v>
      </c>
      <c r="H6" s="28">
        <v>11</v>
      </c>
      <c r="I6" s="35" t="s">
        <v>59</v>
      </c>
      <c r="J6" s="28">
        <v>1</v>
      </c>
      <c r="K6" s="35" t="s">
        <v>61</v>
      </c>
      <c r="L6" s="36" t="s">
        <v>62</v>
      </c>
      <c r="M6" s="28">
        <v>20</v>
      </c>
      <c r="N6" s="28">
        <v>15</v>
      </c>
      <c r="O6" s="28">
        <v>23</v>
      </c>
      <c r="P6" s="35">
        <f>M6+N6+O6</f>
        <v>58</v>
      </c>
      <c r="Q6" s="37">
        <f>M6+100</f>
        <v>120</v>
      </c>
      <c r="R6" s="38">
        <f t="shared" ref="R6" si="0">IF(RIGHT(Q6,1)="1",Q6-1,IF(RIGHT(Q6,1)="2",Q6-2,IF(RIGHT(Q6,1)="3",Q6-3,IF(RIGHT(Q6,1)="4",Q6-4,IF(RIGHT(Q6,1)="6",Q6-1,IF(RIGHT(Q6,1)="7",Q6-2,IF(RIGHT(Q6,1)="8",Q6-3,IF(RIGHT(Q6,1)="9",Q6-4,Q6))))))))</f>
        <v>120</v>
      </c>
      <c r="S6" s="39" t="str">
        <f>IF(COUNTA(A6),IF(ISERROR(VLOOKUP(M6+AB6,計算!$A$16:$B$219,2)),"",VLOOKUP(M6+AB6,計算!$A$16:$B$219,2)),"")</f>
        <v>8級</v>
      </c>
      <c r="T6" s="37">
        <f>N6+100</f>
        <v>115</v>
      </c>
      <c r="U6" s="38">
        <f t="shared" ref="U6:U7" si="1">IF(RIGHT(T6,1)="1",T6-1,IF(RIGHT(T6,1)="2",T6-2,IF(RIGHT(T6,1)="3",T6-3,IF(RIGHT(T6,1)="4",T6-4,IF(RIGHT(T6,1)="6",T6-1,IF(RIGHT(T6,1)="7",T6-2,IF(RIGHT(T6,1)="8",T6-3,IF(RIGHT(T6,1)="9",T6-4,T6))))))))</f>
        <v>115</v>
      </c>
      <c r="V6" s="39" t="str">
        <f>IF(COUNTA(A6),IF(ISERROR(VLOOKUP(M6+AB6,計算!$A$16:$B$219,2)),"",VLOOKUP(M6+AB6,計算!$A$16:$B$219,2)),"")</f>
        <v>8級</v>
      </c>
      <c r="W6" s="37">
        <f>O6+100</f>
        <v>123</v>
      </c>
      <c r="X6" s="38">
        <f t="shared" ref="X6:X7" si="2">IF(RIGHT(W6,1)="1",W6-1,IF(RIGHT(W6,1)="2",W6-2,IF(RIGHT(W6,1)="3",W6-3,IF(RIGHT(W6,1)="4",W6-4,IF(RIGHT(W6,1)="6",W6-1,IF(RIGHT(W6,1)="7",W6-2,IF(RIGHT(W6,1)="8",W6-3,IF(RIGHT(W6,1)="9",W6-4,W6))))))))</f>
        <v>120</v>
      </c>
      <c r="Y6" s="39" t="str">
        <f>IF(COUNTA(A6),IF(ISERROR(VLOOKUP(M6+AB6,計算!$A$16:$B$219,2)),"",VLOOKUP(M6+AB6,計算!$A$16:$B$219,2)),"")</f>
        <v>8級</v>
      </c>
      <c r="Z6" s="40" t="str">
        <f>IF(COUNTA(A6),IF(ISERROR(VLOOKUP(MIN(M6,N6,O6)+AB6,計算!$A$16:$B$219,2)),"",VLOOKUP(MIN(M6,N6,O6)+AB6,計算!$A$16:$B$219,2)),"")</f>
        <v>9級</v>
      </c>
      <c r="AB6" s="20">
        <v>100</v>
      </c>
    </row>
    <row r="7" spans="1:50" x14ac:dyDescent="0.15">
      <c r="A7" s="15"/>
      <c r="B7" s="17" t="str">
        <f>IF(A7="","",団体設定!$B$6&amp;"-D"&amp;団体設定!$H$5&amp;"-"&amp;A7)</f>
        <v/>
      </c>
      <c r="C7" s="53"/>
      <c r="D7" s="15"/>
      <c r="E7" s="15"/>
      <c r="F7" s="15"/>
      <c r="G7" s="6" t="s">
        <v>0</v>
      </c>
      <c r="H7" s="15"/>
      <c r="I7" s="6" t="s">
        <v>2</v>
      </c>
      <c r="J7" s="15"/>
      <c r="K7" s="6" t="s">
        <v>9</v>
      </c>
      <c r="L7" s="27" t="s">
        <v>62</v>
      </c>
      <c r="M7" s="15"/>
      <c r="N7" s="15"/>
      <c r="O7" s="15"/>
      <c r="P7" s="13">
        <f t="shared" ref="P7:P8" si="3">M7+N7+O7</f>
        <v>0</v>
      </c>
      <c r="Q7" s="9">
        <f>M7+100</f>
        <v>100</v>
      </c>
      <c r="R7" s="10">
        <f t="shared" ref="R7" si="4">IF(RIGHT(Q7,1)="1",Q7-1,IF(RIGHT(Q7,1)="2",Q7-2,IF(RIGHT(Q7,1)="3",Q7-3,IF(RIGHT(Q7,1)="4",Q7-4,IF(RIGHT(Q7,1)="6",Q7-1,IF(RIGHT(Q7,1)="7",Q7-2,IF(RIGHT(Q7,1)="8",Q7-3,IF(RIGHT(Q7,1)="9",Q7-4,Q7))))))))</f>
        <v>100</v>
      </c>
      <c r="S7" s="11" t="str">
        <f>IF(COUNTA(A7),IF(ISERROR(VLOOKUP(M7+AB7,計算!$A$16:$B$219,2)),"",VLOOKUP(M7+AB7,計算!$A$16:$B$219,2)),"")</f>
        <v/>
      </c>
      <c r="T7" s="9">
        <f>N7+100</f>
        <v>100</v>
      </c>
      <c r="U7" s="10">
        <f t="shared" si="1"/>
        <v>100</v>
      </c>
      <c r="V7" s="11" t="str">
        <f>IF(COUNTA(A7),IF(ISERROR(VLOOKUP(N7+AB7,計算!$A$16:$B$219,2)),"",VLOOKUP(N7+AB7,計算!$A$16:$B$219,2)),"")</f>
        <v/>
      </c>
      <c r="W7" s="9">
        <f>O7+100</f>
        <v>100</v>
      </c>
      <c r="X7" s="10">
        <f t="shared" si="2"/>
        <v>100</v>
      </c>
      <c r="Y7" s="11" t="str">
        <f>IF(COUNTA(A7),IF(ISERROR(VLOOKUP(O7+AB7,計算!$A$16:$B$219,2)),"",VLOOKUP(O7+AB7,計算!$A$16:$B$219,2)),"")</f>
        <v/>
      </c>
      <c r="Z7" s="19" t="str">
        <f>IF(COUNTA(A7),IF(ISERROR(VLOOKUP(MIN(M7,N7,O7)+AB7,計算!$A$16:$B$219,2)),"",VLOOKUP(MIN(M7,N7,O7)+AB7,計算!$A$16:$B$219,2)),"")</f>
        <v/>
      </c>
      <c r="AB7" s="20">
        <v>100</v>
      </c>
    </row>
    <row r="8" spans="1:50" x14ac:dyDescent="0.15">
      <c r="A8" s="16"/>
      <c r="B8" s="17" t="str">
        <f>IF(A8="","",団体設定!$B$6&amp;"-D"&amp;団体設定!$H$5&amp;"-"&amp;A8)</f>
        <v/>
      </c>
      <c r="C8" s="53"/>
      <c r="D8" s="16"/>
      <c r="E8" s="16"/>
      <c r="F8" s="16"/>
      <c r="G8" s="12" t="s">
        <v>57</v>
      </c>
      <c r="H8" s="16"/>
      <c r="I8" s="12" t="s">
        <v>59</v>
      </c>
      <c r="J8" s="16"/>
      <c r="K8" s="12" t="s">
        <v>61</v>
      </c>
      <c r="L8" s="7" t="s">
        <v>62</v>
      </c>
      <c r="M8" s="16"/>
      <c r="N8" s="16"/>
      <c r="O8" s="16"/>
      <c r="P8" s="13">
        <f t="shared" si="3"/>
        <v>0</v>
      </c>
      <c r="Q8" s="9">
        <f>M8+100</f>
        <v>100</v>
      </c>
      <c r="R8" s="10">
        <f t="shared" ref="R8:R9" si="5">IF(RIGHT(Q8,1)="1",Q8-1,IF(RIGHT(Q8,1)="2",Q8-2,IF(RIGHT(Q8,1)="3",Q8-3,IF(RIGHT(Q8,1)="4",Q8-4,IF(RIGHT(Q8,1)="6",Q8-1,IF(RIGHT(Q8,1)="7",Q8-2,IF(RIGHT(Q8,1)="8",Q8-3,IF(RIGHT(Q8,1)="9",Q8-4,Q8))))))))</f>
        <v>100</v>
      </c>
      <c r="S8" s="11" t="str">
        <f>IF(COUNTA(A8),IF(ISERROR(VLOOKUP(M8+AB8,計算!$A$16:$B$219,2)),"",VLOOKUP(M8+AB8,計算!$A$16:$B$219,2)),"")</f>
        <v/>
      </c>
      <c r="T8" s="9">
        <f t="shared" ref="T8:T71" si="6">N8+100</f>
        <v>100</v>
      </c>
      <c r="U8" s="10">
        <f t="shared" ref="U8:U71" si="7">IF(RIGHT(T8,1)="1",T8-1,IF(RIGHT(T8,1)="2",T8-2,IF(RIGHT(T8,1)="3",T8-3,IF(RIGHT(T8,1)="4",T8-4,IF(RIGHT(T8,1)="6",T8-1,IF(RIGHT(T8,1)="7",T8-2,IF(RIGHT(T8,1)="8",T8-3,IF(RIGHT(T8,1)="9",T8-4,T8))))))))</f>
        <v>100</v>
      </c>
      <c r="V8" s="11" t="str">
        <f>IF(COUNTA(A8),IF(ISERROR(VLOOKUP(N8+AB8,計算!$A$16:$B$219,2)),"",VLOOKUP(N8+AB8,計算!$A$16:$B$219,2)),"")</f>
        <v/>
      </c>
      <c r="W8" s="9">
        <f t="shared" ref="W8:W71" si="8">O8+100</f>
        <v>100</v>
      </c>
      <c r="X8" s="10">
        <f t="shared" ref="X8:X71" si="9">IF(RIGHT(W8,1)="1",W8-1,IF(RIGHT(W8,1)="2",W8-2,IF(RIGHT(W8,1)="3",W8-3,IF(RIGHT(W8,1)="4",W8-4,IF(RIGHT(W8,1)="6",W8-1,IF(RIGHT(W8,1)="7",W8-2,IF(RIGHT(W8,1)="8",W8-3,IF(RIGHT(W8,1)="9",W8-4,W8))))))))</f>
        <v>100</v>
      </c>
      <c r="Y8" s="11" t="str">
        <f>IF(COUNTA(A8),IF(ISERROR(VLOOKUP(O8+AB8,計算!$A$16:$B$219,2)),"",VLOOKUP(O8+AB8,計算!$A$16:$B$219,2)),"")</f>
        <v/>
      </c>
      <c r="Z8" s="19" t="str">
        <f>IF(COUNTA(A8),IF(ISERROR(VLOOKUP(MIN(M8,N8,O8)+AB8,計算!$A$16:$B$219,2)),"",VLOOKUP(MIN(M8,N8,O8)+AB8,計算!$A$16:$B$219,2)),"")</f>
        <v/>
      </c>
      <c r="AB8" s="20">
        <v>100</v>
      </c>
    </row>
    <row r="9" spans="1:50" x14ac:dyDescent="0.15">
      <c r="A9" s="16"/>
      <c r="B9" s="17" t="str">
        <f>IF(A9="","",団体設定!$B$6&amp;"-D"&amp;団体設定!$H$5&amp;"-"&amp;A9)</f>
        <v/>
      </c>
      <c r="C9" s="53"/>
      <c r="D9" s="16"/>
      <c r="E9" s="16"/>
      <c r="F9" s="16"/>
      <c r="G9" s="12" t="s">
        <v>57</v>
      </c>
      <c r="H9" s="16"/>
      <c r="I9" s="12" t="s">
        <v>58</v>
      </c>
      <c r="J9" s="16"/>
      <c r="K9" s="12" t="s">
        <v>60</v>
      </c>
      <c r="L9" s="7" t="s">
        <v>62</v>
      </c>
      <c r="M9" s="16"/>
      <c r="N9" s="16"/>
      <c r="O9" s="16"/>
      <c r="P9" s="13">
        <f t="shared" ref="P9:P72" si="10">M9+N9+O9</f>
        <v>0</v>
      </c>
      <c r="Q9" s="9">
        <f t="shared" ref="Q9:Q72" si="11">M9+100</f>
        <v>100</v>
      </c>
      <c r="R9" s="10">
        <f t="shared" si="5"/>
        <v>100</v>
      </c>
      <c r="S9" s="11" t="str">
        <f>IF(COUNTA(A9),IF(ISERROR(VLOOKUP(M9+AB9,計算!$A$16:$B$219,2)),"",VLOOKUP(M9+AB9,計算!$A$16:$B$219,2)),"")</f>
        <v/>
      </c>
      <c r="T9" s="9">
        <f t="shared" si="6"/>
        <v>100</v>
      </c>
      <c r="U9" s="10">
        <f t="shared" si="7"/>
        <v>100</v>
      </c>
      <c r="V9" s="11" t="str">
        <f>IF(COUNTA(A9),IF(ISERROR(VLOOKUP(N9+AB9,計算!$A$16:$B$219,2)),"",VLOOKUP(N9+AB9,計算!$A$16:$B$219,2)),"")</f>
        <v/>
      </c>
      <c r="W9" s="9">
        <f t="shared" si="8"/>
        <v>100</v>
      </c>
      <c r="X9" s="10">
        <f t="shared" si="9"/>
        <v>100</v>
      </c>
      <c r="Y9" s="11" t="str">
        <f>IF(COUNTA(A9),IF(ISERROR(VLOOKUP(O9+AB9,計算!$A$16:$B$219,2)),"",VLOOKUP(O9+AB9,計算!$A$16:$B$219,2)),"")</f>
        <v/>
      </c>
      <c r="Z9" s="19" t="str">
        <f>IF(COUNTA(A9),IF(ISERROR(VLOOKUP(MIN(M9,N9,O9)+AB9,計算!$A$16:$B$219,2)),"",VLOOKUP(MIN(M9,N9,O9)+AB9,計算!$A$16:$B$219,2)),"")</f>
        <v/>
      </c>
      <c r="AB9" s="20">
        <v>100</v>
      </c>
    </row>
    <row r="10" spans="1:50" x14ac:dyDescent="0.15">
      <c r="A10" s="16"/>
      <c r="B10" s="17" t="str">
        <f>IF(A10="","",団体設定!$B$6&amp;"-D"&amp;団体設定!$H$5&amp;"-"&amp;A10)</f>
        <v/>
      </c>
      <c r="C10" s="53"/>
      <c r="D10" s="16"/>
      <c r="E10" s="16"/>
      <c r="F10" s="16"/>
      <c r="G10" s="12" t="s">
        <v>57</v>
      </c>
      <c r="H10" s="16"/>
      <c r="I10" s="12" t="s">
        <v>58</v>
      </c>
      <c r="J10" s="16"/>
      <c r="K10" s="12" t="s">
        <v>60</v>
      </c>
      <c r="L10" s="7" t="s">
        <v>62</v>
      </c>
      <c r="M10" s="16"/>
      <c r="N10" s="16"/>
      <c r="O10" s="16"/>
      <c r="P10" s="13">
        <f t="shared" si="10"/>
        <v>0</v>
      </c>
      <c r="Q10" s="9">
        <f t="shared" si="11"/>
        <v>100</v>
      </c>
      <c r="R10" s="10">
        <f t="shared" ref="R10:R73" si="12">IF(RIGHT(Q10,1)="1",Q10-1,IF(RIGHT(Q10,1)="2",Q10-2,IF(RIGHT(Q10,1)="3",Q10-3,IF(RIGHT(Q10,1)="4",Q10-4,IF(RIGHT(Q10,1)="6",Q10-1,IF(RIGHT(Q10,1)="7",Q10-2,IF(RIGHT(Q10,1)="8",Q10-3,IF(RIGHT(Q10,1)="9",Q10-4,Q10))))))))</f>
        <v>100</v>
      </c>
      <c r="S10" s="11" t="str">
        <f>IF(COUNTA(A10),IF(ISERROR(VLOOKUP(M10+AB10,計算!$A$16:$B$219,2)),"",VLOOKUP(M10+AB10,計算!$A$16:$B$219,2)),"")</f>
        <v/>
      </c>
      <c r="T10" s="9">
        <f t="shared" si="6"/>
        <v>100</v>
      </c>
      <c r="U10" s="10">
        <f t="shared" si="7"/>
        <v>100</v>
      </c>
      <c r="V10" s="11" t="str">
        <f>IF(COUNTA(A10),IF(ISERROR(VLOOKUP(N10+AB10,計算!$A$16:$B$219,2)),"",VLOOKUP(N10+AB10,計算!$A$16:$B$219,2)),"")</f>
        <v/>
      </c>
      <c r="W10" s="9">
        <f t="shared" si="8"/>
        <v>100</v>
      </c>
      <c r="X10" s="10">
        <f t="shared" si="9"/>
        <v>100</v>
      </c>
      <c r="Y10" s="11" t="str">
        <f>IF(COUNTA(A10),IF(ISERROR(VLOOKUP(O10+AB10,計算!$A$16:$B$219,2)),"",VLOOKUP(O10+AB10,計算!$A$16:$B$219,2)),"")</f>
        <v/>
      </c>
      <c r="Z10" s="19" t="str">
        <f>IF(COUNTA(A10),IF(ISERROR(VLOOKUP(MIN(M10,N10,O10)+AB10,計算!$A$16:$B$219,2)),"",VLOOKUP(MIN(M10,N10,O10)+AB10,計算!$A$16:$B$219,2)),"")</f>
        <v/>
      </c>
      <c r="AB10" s="20">
        <v>100</v>
      </c>
    </row>
    <row r="11" spans="1:50" x14ac:dyDescent="0.15">
      <c r="A11" s="16"/>
      <c r="B11" s="17" t="str">
        <f>IF(A11="","",団体設定!$B$6&amp;"-D"&amp;団体設定!$H$5&amp;"-"&amp;A11)</f>
        <v/>
      </c>
      <c r="C11" s="53"/>
      <c r="D11" s="16"/>
      <c r="E11" s="16"/>
      <c r="F11" s="16"/>
      <c r="G11" s="12" t="s">
        <v>57</v>
      </c>
      <c r="H11" s="16"/>
      <c r="I11" s="12" t="s">
        <v>58</v>
      </c>
      <c r="J11" s="16"/>
      <c r="K11" s="12" t="s">
        <v>60</v>
      </c>
      <c r="L11" s="7" t="s">
        <v>62</v>
      </c>
      <c r="M11" s="16"/>
      <c r="N11" s="16"/>
      <c r="O11" s="16"/>
      <c r="P11" s="13">
        <f t="shared" si="10"/>
        <v>0</v>
      </c>
      <c r="Q11" s="9">
        <f t="shared" si="11"/>
        <v>100</v>
      </c>
      <c r="R11" s="10">
        <f t="shared" si="12"/>
        <v>100</v>
      </c>
      <c r="S11" s="11" t="str">
        <f>IF(COUNTA(A11),IF(ISERROR(VLOOKUP(M11+AB11,計算!$A$16:$B$219,2)),"",VLOOKUP(M11+AB11,計算!$A$16:$B$219,2)),"")</f>
        <v/>
      </c>
      <c r="T11" s="9">
        <f t="shared" si="6"/>
        <v>100</v>
      </c>
      <c r="U11" s="10">
        <f t="shared" si="7"/>
        <v>100</v>
      </c>
      <c r="V11" s="11" t="str">
        <f>IF(COUNTA(A11),IF(ISERROR(VLOOKUP(N11+AB11,計算!$A$16:$B$219,2)),"",VLOOKUP(N11+AB11,計算!$A$16:$B$219,2)),"")</f>
        <v/>
      </c>
      <c r="W11" s="9">
        <f t="shared" si="8"/>
        <v>100</v>
      </c>
      <c r="X11" s="10">
        <f t="shared" si="9"/>
        <v>100</v>
      </c>
      <c r="Y11" s="11" t="str">
        <f>IF(COUNTA(A11),IF(ISERROR(VLOOKUP(O11+AB11,計算!$A$16:$B$219,2)),"",VLOOKUP(O11+AB11,計算!$A$16:$B$219,2)),"")</f>
        <v/>
      </c>
      <c r="Z11" s="19" t="str">
        <f>IF(COUNTA(A11),IF(ISERROR(VLOOKUP(MIN(M11,N11,O11)+AB11,計算!$A$16:$B$219,2)),"",VLOOKUP(MIN(M11,N11,O11)+AB11,計算!$A$16:$B$219,2)),"")</f>
        <v/>
      </c>
      <c r="AB11" s="20">
        <v>100</v>
      </c>
    </row>
    <row r="12" spans="1:50" x14ac:dyDescent="0.15">
      <c r="A12" s="16"/>
      <c r="B12" s="17" t="str">
        <f>IF(A12="","",団体設定!$B$6&amp;"-D"&amp;団体設定!$H$5&amp;"-"&amp;A12)</f>
        <v/>
      </c>
      <c r="C12" s="53"/>
      <c r="D12" s="16"/>
      <c r="E12" s="16"/>
      <c r="F12" s="16"/>
      <c r="G12" s="12" t="s">
        <v>57</v>
      </c>
      <c r="H12" s="16"/>
      <c r="I12" s="12" t="s">
        <v>58</v>
      </c>
      <c r="J12" s="16"/>
      <c r="K12" s="12" t="s">
        <v>60</v>
      </c>
      <c r="L12" s="7" t="s">
        <v>62</v>
      </c>
      <c r="M12" s="16"/>
      <c r="N12" s="16"/>
      <c r="O12" s="16"/>
      <c r="P12" s="13">
        <f t="shared" si="10"/>
        <v>0</v>
      </c>
      <c r="Q12" s="9">
        <f t="shared" si="11"/>
        <v>100</v>
      </c>
      <c r="R12" s="10">
        <f t="shared" si="12"/>
        <v>100</v>
      </c>
      <c r="S12" s="11" t="str">
        <f>IF(COUNTA(A12),IF(ISERROR(VLOOKUP(M12+AB12,計算!$A$16:$B$219,2)),"",VLOOKUP(M12+AB12,計算!$A$16:$B$219,2)),"")</f>
        <v/>
      </c>
      <c r="T12" s="9">
        <f t="shared" si="6"/>
        <v>100</v>
      </c>
      <c r="U12" s="10">
        <f t="shared" si="7"/>
        <v>100</v>
      </c>
      <c r="V12" s="11" t="str">
        <f>IF(COUNTA(A12),IF(ISERROR(VLOOKUP(N12+AB12,計算!$A$16:$B$219,2)),"",VLOOKUP(N12+AB12,計算!$A$16:$B$219,2)),"")</f>
        <v/>
      </c>
      <c r="W12" s="9">
        <f t="shared" si="8"/>
        <v>100</v>
      </c>
      <c r="X12" s="10">
        <f t="shared" si="9"/>
        <v>100</v>
      </c>
      <c r="Y12" s="11" t="str">
        <f>IF(COUNTA(A12),IF(ISERROR(VLOOKUP(O12+AB12,計算!$A$16:$B$219,2)),"",VLOOKUP(O12+AB12,計算!$A$16:$B$219,2)),"")</f>
        <v/>
      </c>
      <c r="Z12" s="19" t="str">
        <f>IF(COUNTA(A12),IF(ISERROR(VLOOKUP(MIN(M12,N12,O12)+AB12,計算!$A$16:$B$219,2)),"",VLOOKUP(MIN(M12,N12,O12)+AB12,計算!$A$16:$B$219,2)),"")</f>
        <v/>
      </c>
      <c r="AB12" s="20">
        <v>100</v>
      </c>
    </row>
    <row r="13" spans="1:50" x14ac:dyDescent="0.15">
      <c r="A13" s="16"/>
      <c r="B13" s="17" t="str">
        <f>IF(A13="","",団体設定!$B$6&amp;"-D"&amp;団体設定!$H$5&amp;"-"&amp;A13)</f>
        <v/>
      </c>
      <c r="C13" s="53"/>
      <c r="D13" s="16"/>
      <c r="E13" s="16"/>
      <c r="F13" s="16"/>
      <c r="G13" s="12" t="s">
        <v>57</v>
      </c>
      <c r="H13" s="16"/>
      <c r="I13" s="12" t="s">
        <v>58</v>
      </c>
      <c r="J13" s="16"/>
      <c r="K13" s="12" t="s">
        <v>60</v>
      </c>
      <c r="L13" s="7" t="s">
        <v>62</v>
      </c>
      <c r="M13" s="16"/>
      <c r="N13" s="16"/>
      <c r="O13" s="16"/>
      <c r="P13" s="13">
        <f t="shared" si="10"/>
        <v>0</v>
      </c>
      <c r="Q13" s="9">
        <f t="shared" si="11"/>
        <v>100</v>
      </c>
      <c r="R13" s="10">
        <f t="shared" si="12"/>
        <v>100</v>
      </c>
      <c r="S13" s="11" t="str">
        <f>IF(COUNTA(A13),IF(ISERROR(VLOOKUP(M13+AB13,計算!$A$16:$B$219,2)),"",VLOOKUP(M13+AB13,計算!$A$16:$B$219,2)),"")</f>
        <v/>
      </c>
      <c r="T13" s="9">
        <f t="shared" si="6"/>
        <v>100</v>
      </c>
      <c r="U13" s="10">
        <f t="shared" si="7"/>
        <v>100</v>
      </c>
      <c r="V13" s="11" t="str">
        <f>IF(COUNTA(A13),IF(ISERROR(VLOOKUP(N13+AB13,計算!$A$16:$B$219,2)),"",VLOOKUP(N13+AB13,計算!$A$16:$B$219,2)),"")</f>
        <v/>
      </c>
      <c r="W13" s="9">
        <f t="shared" si="8"/>
        <v>100</v>
      </c>
      <c r="X13" s="10">
        <f t="shared" si="9"/>
        <v>100</v>
      </c>
      <c r="Y13" s="11" t="str">
        <f>IF(COUNTA(A13),IF(ISERROR(VLOOKUP(O13+AB13,計算!$A$16:$B$219,2)),"",VLOOKUP(O13+AB13,計算!$A$16:$B$219,2)),"")</f>
        <v/>
      </c>
      <c r="Z13" s="19" t="str">
        <f>IF(COUNTA(A13),IF(ISERROR(VLOOKUP(MIN(M13,N13,O13)+AB13,計算!$A$16:$B$219,2)),"",VLOOKUP(MIN(M13,N13,O13)+AB13,計算!$A$16:$B$219,2)),"")</f>
        <v/>
      </c>
      <c r="AB13" s="20">
        <v>100</v>
      </c>
    </row>
    <row r="14" spans="1:50" x14ac:dyDescent="0.15">
      <c r="A14" s="16"/>
      <c r="B14" s="17" t="str">
        <f>IF(A14="","",団体設定!$B$6&amp;"-D"&amp;団体設定!$H$5&amp;"-"&amp;A14)</f>
        <v/>
      </c>
      <c r="C14" s="53"/>
      <c r="D14" s="16"/>
      <c r="E14" s="16"/>
      <c r="F14" s="16"/>
      <c r="G14" s="12" t="s">
        <v>57</v>
      </c>
      <c r="H14" s="16"/>
      <c r="I14" s="12" t="s">
        <v>58</v>
      </c>
      <c r="J14" s="16"/>
      <c r="K14" s="12" t="s">
        <v>60</v>
      </c>
      <c r="L14" s="7" t="s">
        <v>62</v>
      </c>
      <c r="M14" s="16"/>
      <c r="N14" s="16"/>
      <c r="O14" s="16"/>
      <c r="P14" s="13">
        <f t="shared" si="10"/>
        <v>0</v>
      </c>
      <c r="Q14" s="9">
        <f t="shared" si="11"/>
        <v>100</v>
      </c>
      <c r="R14" s="10">
        <f t="shared" si="12"/>
        <v>100</v>
      </c>
      <c r="S14" s="11" t="str">
        <f>IF(COUNTA(A14),IF(ISERROR(VLOOKUP(M14+AB14,計算!$A$16:$B$219,2)),"",VLOOKUP(M14+AB14,計算!$A$16:$B$219,2)),"")</f>
        <v/>
      </c>
      <c r="T14" s="9">
        <f t="shared" si="6"/>
        <v>100</v>
      </c>
      <c r="U14" s="10">
        <f t="shared" si="7"/>
        <v>100</v>
      </c>
      <c r="V14" s="11" t="str">
        <f>IF(COUNTA(A14),IF(ISERROR(VLOOKUP(N14+AB14,計算!$A$16:$B$219,2)),"",VLOOKUP(N14+AB14,計算!$A$16:$B$219,2)),"")</f>
        <v/>
      </c>
      <c r="W14" s="9">
        <f t="shared" si="8"/>
        <v>100</v>
      </c>
      <c r="X14" s="10">
        <f t="shared" si="9"/>
        <v>100</v>
      </c>
      <c r="Y14" s="11" t="str">
        <f>IF(COUNTA(A14),IF(ISERROR(VLOOKUP(O14+AB14,計算!$A$16:$B$219,2)),"",VLOOKUP(O14+AB14,計算!$A$16:$B$219,2)),"")</f>
        <v/>
      </c>
      <c r="Z14" s="19" t="str">
        <f>IF(COUNTA(A14),IF(ISERROR(VLOOKUP(MIN(M14,N14,O14)+AB14,計算!$A$16:$B$219,2)),"",VLOOKUP(MIN(M14,N14,O14)+AB14,計算!$A$16:$B$219,2)),"")</f>
        <v/>
      </c>
      <c r="AB14" s="20">
        <v>100</v>
      </c>
    </row>
    <row r="15" spans="1:50" x14ac:dyDescent="0.15">
      <c r="A15" s="16"/>
      <c r="B15" s="17" t="str">
        <f>IF(A15="","",団体設定!$B$6&amp;"-D"&amp;団体設定!$H$5&amp;"-"&amp;A15)</f>
        <v/>
      </c>
      <c r="C15" s="53"/>
      <c r="D15" s="16"/>
      <c r="E15" s="16"/>
      <c r="F15" s="16"/>
      <c r="G15" s="12" t="s">
        <v>57</v>
      </c>
      <c r="H15" s="16"/>
      <c r="I15" s="12" t="s">
        <v>58</v>
      </c>
      <c r="J15" s="16"/>
      <c r="K15" s="12" t="s">
        <v>60</v>
      </c>
      <c r="L15" s="7" t="s">
        <v>62</v>
      </c>
      <c r="M15" s="16"/>
      <c r="N15" s="16"/>
      <c r="O15" s="16"/>
      <c r="P15" s="13">
        <f t="shared" si="10"/>
        <v>0</v>
      </c>
      <c r="Q15" s="9">
        <f t="shared" si="11"/>
        <v>100</v>
      </c>
      <c r="R15" s="10">
        <f t="shared" si="12"/>
        <v>100</v>
      </c>
      <c r="S15" s="11" t="str">
        <f>IF(COUNTA(A15),IF(ISERROR(VLOOKUP(M15+AB15,計算!$A$16:$B$219,2)),"",VLOOKUP(M15+AB15,計算!$A$16:$B$219,2)),"")</f>
        <v/>
      </c>
      <c r="T15" s="9">
        <f t="shared" si="6"/>
        <v>100</v>
      </c>
      <c r="U15" s="10">
        <f t="shared" si="7"/>
        <v>100</v>
      </c>
      <c r="V15" s="11" t="str">
        <f>IF(COUNTA(A15),IF(ISERROR(VLOOKUP(N15+AB15,計算!$A$16:$B$219,2)),"",VLOOKUP(N15+AB15,計算!$A$16:$B$219,2)),"")</f>
        <v/>
      </c>
      <c r="W15" s="9">
        <f t="shared" si="8"/>
        <v>100</v>
      </c>
      <c r="X15" s="10">
        <f t="shared" si="9"/>
        <v>100</v>
      </c>
      <c r="Y15" s="11" t="str">
        <f>IF(COUNTA(A15),IF(ISERROR(VLOOKUP(O15+AB15,計算!$A$16:$B$219,2)),"",VLOOKUP(O15+AB15,計算!$A$16:$B$219,2)),"")</f>
        <v/>
      </c>
      <c r="Z15" s="19" t="str">
        <f>IF(COUNTA(A15),IF(ISERROR(VLOOKUP(MIN(M15,N15,O15)+AB15,計算!$A$16:$B$219,2)),"",VLOOKUP(MIN(M15,N15,O15)+AB15,計算!$A$16:$B$219,2)),"")</f>
        <v/>
      </c>
      <c r="AB15" s="20">
        <v>100</v>
      </c>
    </row>
    <row r="16" spans="1:50" x14ac:dyDescent="0.15">
      <c r="A16" s="16"/>
      <c r="B16" s="17" t="str">
        <f>IF(A16="","",団体設定!$B$6&amp;"-D"&amp;団体設定!$H$5&amp;"-"&amp;A16)</f>
        <v/>
      </c>
      <c r="C16" s="53"/>
      <c r="D16" s="16"/>
      <c r="E16" s="16"/>
      <c r="F16" s="16"/>
      <c r="G16" s="12" t="s">
        <v>57</v>
      </c>
      <c r="H16" s="16"/>
      <c r="I16" s="12" t="s">
        <v>58</v>
      </c>
      <c r="J16" s="16"/>
      <c r="K16" s="12" t="s">
        <v>60</v>
      </c>
      <c r="L16" s="7" t="s">
        <v>62</v>
      </c>
      <c r="M16" s="16"/>
      <c r="N16" s="16"/>
      <c r="O16" s="16"/>
      <c r="P16" s="13">
        <f t="shared" si="10"/>
        <v>0</v>
      </c>
      <c r="Q16" s="9">
        <f t="shared" si="11"/>
        <v>100</v>
      </c>
      <c r="R16" s="10">
        <f t="shared" si="12"/>
        <v>100</v>
      </c>
      <c r="S16" s="11" t="str">
        <f>IF(COUNTA(A16),IF(ISERROR(VLOOKUP(M16+AB16,計算!$A$16:$B$219,2)),"",VLOOKUP(M16+AB16,計算!$A$16:$B$219,2)),"")</f>
        <v/>
      </c>
      <c r="T16" s="9">
        <f t="shared" si="6"/>
        <v>100</v>
      </c>
      <c r="U16" s="10">
        <f t="shared" si="7"/>
        <v>100</v>
      </c>
      <c r="V16" s="11" t="str">
        <f>IF(COUNTA(A16),IF(ISERROR(VLOOKUP(N16+AB16,計算!$A$16:$B$219,2)),"",VLOOKUP(N16+AB16,計算!$A$16:$B$219,2)),"")</f>
        <v/>
      </c>
      <c r="W16" s="9">
        <f t="shared" si="8"/>
        <v>100</v>
      </c>
      <c r="X16" s="10">
        <f t="shared" si="9"/>
        <v>100</v>
      </c>
      <c r="Y16" s="11" t="str">
        <f>IF(COUNTA(A16),IF(ISERROR(VLOOKUP(O16+AB16,計算!$A$16:$B$219,2)),"",VLOOKUP(O16+AB16,計算!$A$16:$B$219,2)),"")</f>
        <v/>
      </c>
      <c r="Z16" s="19" t="str">
        <f>IF(COUNTA(A16),IF(ISERROR(VLOOKUP(MIN(M16,N16,O16)+AB16,計算!$A$16:$B$219,2)),"",VLOOKUP(MIN(M16,N16,O16)+AB16,計算!$A$16:$B$219,2)),"")</f>
        <v/>
      </c>
      <c r="AB16" s="20">
        <v>100</v>
      </c>
    </row>
    <row r="17" spans="1:28" x14ac:dyDescent="0.15">
      <c r="A17" s="16"/>
      <c r="B17" s="17" t="str">
        <f>IF(A17="","",団体設定!$B$6&amp;"-D"&amp;団体設定!$H$5&amp;"-"&amp;A17)</f>
        <v/>
      </c>
      <c r="C17" s="53"/>
      <c r="D17" s="16"/>
      <c r="E17" s="16"/>
      <c r="F17" s="16"/>
      <c r="G17" s="12" t="s">
        <v>57</v>
      </c>
      <c r="H17" s="16"/>
      <c r="I17" s="12" t="s">
        <v>58</v>
      </c>
      <c r="J17" s="16"/>
      <c r="K17" s="12" t="s">
        <v>60</v>
      </c>
      <c r="L17" s="7" t="s">
        <v>62</v>
      </c>
      <c r="M17" s="16"/>
      <c r="N17" s="16"/>
      <c r="O17" s="16"/>
      <c r="P17" s="13">
        <f t="shared" si="10"/>
        <v>0</v>
      </c>
      <c r="Q17" s="9">
        <f t="shared" si="11"/>
        <v>100</v>
      </c>
      <c r="R17" s="10">
        <f t="shared" si="12"/>
        <v>100</v>
      </c>
      <c r="S17" s="11" t="str">
        <f>IF(COUNTA(A17),IF(ISERROR(VLOOKUP(M17+AB17,計算!$A$16:$B$219,2)),"",VLOOKUP(M17+AB17,計算!$A$16:$B$219,2)),"")</f>
        <v/>
      </c>
      <c r="T17" s="9">
        <f t="shared" si="6"/>
        <v>100</v>
      </c>
      <c r="U17" s="10">
        <f t="shared" si="7"/>
        <v>100</v>
      </c>
      <c r="V17" s="11" t="str">
        <f>IF(COUNTA(A17),IF(ISERROR(VLOOKUP(N17+AB17,計算!$A$16:$B$219,2)),"",VLOOKUP(N17+AB17,計算!$A$16:$B$219,2)),"")</f>
        <v/>
      </c>
      <c r="W17" s="9">
        <f t="shared" si="8"/>
        <v>100</v>
      </c>
      <c r="X17" s="10">
        <f t="shared" si="9"/>
        <v>100</v>
      </c>
      <c r="Y17" s="11" t="str">
        <f>IF(COUNTA(A17),IF(ISERROR(VLOOKUP(O17+AB17,計算!$A$16:$B$219,2)),"",VLOOKUP(O17+AB17,計算!$A$16:$B$219,2)),"")</f>
        <v/>
      </c>
      <c r="Z17" s="19" t="str">
        <f>IF(COUNTA(A17),IF(ISERROR(VLOOKUP(MIN(M17,N17,O17)+AB17,計算!$A$16:$B$219,2)),"",VLOOKUP(MIN(M17,N17,O17)+AB17,計算!$A$16:$B$219,2)),"")</f>
        <v/>
      </c>
      <c r="AB17" s="20">
        <v>100</v>
      </c>
    </row>
    <row r="18" spans="1:28" x14ac:dyDescent="0.15">
      <c r="A18" s="16"/>
      <c r="B18" s="17" t="str">
        <f>IF(A18="","",団体設定!$B$6&amp;"-D"&amp;団体設定!$H$5&amp;"-"&amp;A18)</f>
        <v/>
      </c>
      <c r="C18" s="53"/>
      <c r="D18" s="16"/>
      <c r="E18" s="16"/>
      <c r="F18" s="16"/>
      <c r="G18" s="12" t="s">
        <v>57</v>
      </c>
      <c r="H18" s="16"/>
      <c r="I18" s="12" t="s">
        <v>58</v>
      </c>
      <c r="J18" s="16"/>
      <c r="K18" s="12" t="s">
        <v>60</v>
      </c>
      <c r="L18" s="7" t="s">
        <v>62</v>
      </c>
      <c r="M18" s="16"/>
      <c r="N18" s="16"/>
      <c r="O18" s="16"/>
      <c r="P18" s="13">
        <f t="shared" si="10"/>
        <v>0</v>
      </c>
      <c r="Q18" s="9">
        <f t="shared" si="11"/>
        <v>100</v>
      </c>
      <c r="R18" s="10">
        <f t="shared" si="12"/>
        <v>100</v>
      </c>
      <c r="S18" s="11" t="str">
        <f>IF(COUNTA(A18),IF(ISERROR(VLOOKUP(M18+AB18,計算!$A$16:$B$219,2)),"",VLOOKUP(M18+AB18,計算!$A$16:$B$219,2)),"")</f>
        <v/>
      </c>
      <c r="T18" s="9">
        <f t="shared" si="6"/>
        <v>100</v>
      </c>
      <c r="U18" s="10">
        <f t="shared" si="7"/>
        <v>100</v>
      </c>
      <c r="V18" s="11" t="str">
        <f>IF(COUNTA(A18),IF(ISERROR(VLOOKUP(N18+AB18,計算!$A$16:$B$219,2)),"",VLOOKUP(N18+AB18,計算!$A$16:$B$219,2)),"")</f>
        <v/>
      </c>
      <c r="W18" s="9">
        <f t="shared" si="8"/>
        <v>100</v>
      </c>
      <c r="X18" s="10">
        <f t="shared" si="9"/>
        <v>100</v>
      </c>
      <c r="Y18" s="11" t="str">
        <f>IF(COUNTA(A18),IF(ISERROR(VLOOKUP(O18+AB18,計算!$A$16:$B$219,2)),"",VLOOKUP(O18+AB18,計算!$A$16:$B$219,2)),"")</f>
        <v/>
      </c>
      <c r="Z18" s="19" t="str">
        <f>IF(COUNTA(A18),IF(ISERROR(VLOOKUP(MIN(M18,N18,O18)+AB18,計算!$A$16:$B$219,2)),"",VLOOKUP(MIN(M18,N18,O18)+AB18,計算!$A$16:$B$219,2)),"")</f>
        <v/>
      </c>
      <c r="AB18" s="20">
        <v>100</v>
      </c>
    </row>
    <row r="19" spans="1:28" x14ac:dyDescent="0.15">
      <c r="A19" s="16"/>
      <c r="B19" s="17" t="str">
        <f>IF(A19="","",団体設定!$B$6&amp;"-D"&amp;団体設定!$H$5&amp;"-"&amp;A19)</f>
        <v/>
      </c>
      <c r="C19" s="53"/>
      <c r="D19" s="16"/>
      <c r="E19" s="16"/>
      <c r="F19" s="16"/>
      <c r="G19" s="12" t="s">
        <v>57</v>
      </c>
      <c r="H19" s="16"/>
      <c r="I19" s="12" t="s">
        <v>58</v>
      </c>
      <c r="J19" s="16"/>
      <c r="K19" s="12" t="s">
        <v>60</v>
      </c>
      <c r="L19" s="7" t="s">
        <v>62</v>
      </c>
      <c r="M19" s="16"/>
      <c r="N19" s="16"/>
      <c r="O19" s="16"/>
      <c r="P19" s="13">
        <f t="shared" si="10"/>
        <v>0</v>
      </c>
      <c r="Q19" s="9">
        <f t="shared" si="11"/>
        <v>100</v>
      </c>
      <c r="R19" s="10">
        <f t="shared" si="12"/>
        <v>100</v>
      </c>
      <c r="S19" s="11" t="str">
        <f>IF(COUNTA(A19),IF(ISERROR(VLOOKUP(M19+AB19,計算!$A$16:$B$219,2)),"",VLOOKUP(M19+AB19,計算!$A$16:$B$219,2)),"")</f>
        <v/>
      </c>
      <c r="T19" s="9">
        <f t="shared" si="6"/>
        <v>100</v>
      </c>
      <c r="U19" s="10">
        <f t="shared" si="7"/>
        <v>100</v>
      </c>
      <c r="V19" s="11" t="str">
        <f>IF(COUNTA(A19),IF(ISERROR(VLOOKUP(N19+AB19,計算!$A$16:$B$219,2)),"",VLOOKUP(N19+AB19,計算!$A$16:$B$219,2)),"")</f>
        <v/>
      </c>
      <c r="W19" s="9">
        <f t="shared" si="8"/>
        <v>100</v>
      </c>
      <c r="X19" s="10">
        <f t="shared" si="9"/>
        <v>100</v>
      </c>
      <c r="Y19" s="11" t="str">
        <f>IF(COUNTA(A19),IF(ISERROR(VLOOKUP(O19+AB19,計算!$A$16:$B$219,2)),"",VLOOKUP(O19+AB19,計算!$A$16:$B$219,2)),"")</f>
        <v/>
      </c>
      <c r="Z19" s="19" t="str">
        <f>IF(COUNTA(A19),IF(ISERROR(VLOOKUP(MIN(M19,N19,O19)+AB19,計算!$A$16:$B$219,2)),"",VLOOKUP(MIN(M19,N19,O19)+AB19,計算!$A$16:$B$219,2)),"")</f>
        <v/>
      </c>
      <c r="AB19" s="20">
        <v>100</v>
      </c>
    </row>
    <row r="20" spans="1:28" x14ac:dyDescent="0.15">
      <c r="A20" s="16"/>
      <c r="B20" s="17" t="str">
        <f>IF(A20="","",団体設定!$B$6&amp;"-D"&amp;団体設定!$H$5&amp;"-"&amp;A20)</f>
        <v/>
      </c>
      <c r="C20" s="53"/>
      <c r="D20" s="16"/>
      <c r="E20" s="16"/>
      <c r="F20" s="16"/>
      <c r="G20" s="12" t="s">
        <v>57</v>
      </c>
      <c r="H20" s="16"/>
      <c r="I20" s="12" t="s">
        <v>58</v>
      </c>
      <c r="J20" s="16"/>
      <c r="K20" s="12" t="s">
        <v>60</v>
      </c>
      <c r="L20" s="7" t="s">
        <v>62</v>
      </c>
      <c r="M20" s="16"/>
      <c r="N20" s="16"/>
      <c r="O20" s="16"/>
      <c r="P20" s="13">
        <f t="shared" si="10"/>
        <v>0</v>
      </c>
      <c r="Q20" s="9">
        <f t="shared" si="11"/>
        <v>100</v>
      </c>
      <c r="R20" s="10">
        <f t="shared" si="12"/>
        <v>100</v>
      </c>
      <c r="S20" s="11" t="str">
        <f>IF(COUNTA(A20),IF(ISERROR(VLOOKUP(M20+AB20,計算!$A$16:$B$219,2)),"",VLOOKUP(M20+AB20,計算!$A$16:$B$219,2)),"")</f>
        <v/>
      </c>
      <c r="T20" s="9">
        <f t="shared" si="6"/>
        <v>100</v>
      </c>
      <c r="U20" s="10">
        <f t="shared" si="7"/>
        <v>100</v>
      </c>
      <c r="V20" s="11" t="str">
        <f>IF(COUNTA(A20),IF(ISERROR(VLOOKUP(N20+AB20,計算!$A$16:$B$219,2)),"",VLOOKUP(N20+AB20,計算!$A$16:$B$219,2)),"")</f>
        <v/>
      </c>
      <c r="W20" s="9">
        <f t="shared" si="8"/>
        <v>100</v>
      </c>
      <c r="X20" s="10">
        <f t="shared" si="9"/>
        <v>100</v>
      </c>
      <c r="Y20" s="11" t="str">
        <f>IF(COUNTA(A20),IF(ISERROR(VLOOKUP(O20+AB20,計算!$A$16:$B$219,2)),"",VLOOKUP(O20+AB20,計算!$A$16:$B$219,2)),"")</f>
        <v/>
      </c>
      <c r="Z20" s="19" t="str">
        <f>IF(COUNTA(A20),IF(ISERROR(VLOOKUP(MIN(M20,N20,O20)+AB20,計算!$A$16:$B$219,2)),"",VLOOKUP(MIN(M20,N20,O20)+AB20,計算!$A$16:$B$219,2)),"")</f>
        <v/>
      </c>
      <c r="AB20" s="20">
        <v>100</v>
      </c>
    </row>
    <row r="21" spans="1:28" x14ac:dyDescent="0.15">
      <c r="A21" s="16"/>
      <c r="B21" s="17" t="str">
        <f>IF(A21="","",団体設定!$B$6&amp;"-D"&amp;団体設定!$H$5&amp;"-"&amp;A21)</f>
        <v/>
      </c>
      <c r="C21" s="53"/>
      <c r="D21" s="16"/>
      <c r="E21" s="16"/>
      <c r="F21" s="16"/>
      <c r="G21" s="12" t="s">
        <v>57</v>
      </c>
      <c r="H21" s="16"/>
      <c r="I21" s="12" t="s">
        <v>58</v>
      </c>
      <c r="J21" s="16"/>
      <c r="K21" s="12" t="s">
        <v>60</v>
      </c>
      <c r="L21" s="7" t="s">
        <v>62</v>
      </c>
      <c r="M21" s="16"/>
      <c r="N21" s="16"/>
      <c r="O21" s="16"/>
      <c r="P21" s="13">
        <f t="shared" si="10"/>
        <v>0</v>
      </c>
      <c r="Q21" s="9">
        <f t="shared" si="11"/>
        <v>100</v>
      </c>
      <c r="R21" s="10">
        <f t="shared" si="12"/>
        <v>100</v>
      </c>
      <c r="S21" s="11" t="str">
        <f>IF(COUNTA(A21),IF(ISERROR(VLOOKUP(M21+AB21,計算!$A$16:$B$219,2)),"",VLOOKUP(M21+AB21,計算!$A$16:$B$219,2)),"")</f>
        <v/>
      </c>
      <c r="T21" s="9">
        <f t="shared" si="6"/>
        <v>100</v>
      </c>
      <c r="U21" s="10">
        <f t="shared" si="7"/>
        <v>100</v>
      </c>
      <c r="V21" s="11" t="str">
        <f>IF(COUNTA(A21),IF(ISERROR(VLOOKUP(N21+AB21,計算!$A$16:$B$219,2)),"",VLOOKUP(N21+AB21,計算!$A$16:$B$219,2)),"")</f>
        <v/>
      </c>
      <c r="W21" s="9">
        <f t="shared" si="8"/>
        <v>100</v>
      </c>
      <c r="X21" s="10">
        <f t="shared" si="9"/>
        <v>100</v>
      </c>
      <c r="Y21" s="11" t="str">
        <f>IF(COUNTA(A21),IF(ISERROR(VLOOKUP(O21+AB21,計算!$A$16:$B$219,2)),"",VLOOKUP(O21+AB21,計算!$A$16:$B$219,2)),"")</f>
        <v/>
      </c>
      <c r="Z21" s="19" t="str">
        <f>IF(COUNTA(A21),IF(ISERROR(VLOOKUP(MIN(M21,N21,O21)+AB21,計算!$A$16:$B$219,2)),"",VLOOKUP(MIN(M21,N21,O21)+AB21,計算!$A$16:$B$219,2)),"")</f>
        <v/>
      </c>
      <c r="AB21" s="20">
        <v>100</v>
      </c>
    </row>
    <row r="22" spans="1:28" x14ac:dyDescent="0.15">
      <c r="A22" s="16"/>
      <c r="B22" s="17" t="str">
        <f>IF(A22="","",団体設定!$B$6&amp;"-D"&amp;団体設定!$H$5&amp;"-"&amp;A22)</f>
        <v/>
      </c>
      <c r="C22" s="53"/>
      <c r="D22" s="16"/>
      <c r="E22" s="16"/>
      <c r="F22" s="16"/>
      <c r="G22" s="12" t="s">
        <v>57</v>
      </c>
      <c r="H22" s="16"/>
      <c r="I22" s="12" t="s">
        <v>58</v>
      </c>
      <c r="J22" s="16"/>
      <c r="K22" s="12" t="s">
        <v>60</v>
      </c>
      <c r="L22" s="7" t="s">
        <v>62</v>
      </c>
      <c r="M22" s="16"/>
      <c r="N22" s="16"/>
      <c r="O22" s="16"/>
      <c r="P22" s="13">
        <f t="shared" si="10"/>
        <v>0</v>
      </c>
      <c r="Q22" s="9">
        <f t="shared" si="11"/>
        <v>100</v>
      </c>
      <c r="R22" s="10">
        <f t="shared" si="12"/>
        <v>100</v>
      </c>
      <c r="S22" s="11" t="str">
        <f>IF(COUNTA(A22),IF(ISERROR(VLOOKUP(M22+AB22,計算!$A$16:$B$219,2)),"",VLOOKUP(M22+AB22,計算!$A$16:$B$219,2)),"")</f>
        <v/>
      </c>
      <c r="T22" s="9">
        <f t="shared" si="6"/>
        <v>100</v>
      </c>
      <c r="U22" s="10">
        <f t="shared" si="7"/>
        <v>100</v>
      </c>
      <c r="V22" s="11" t="str">
        <f>IF(COUNTA(A22),IF(ISERROR(VLOOKUP(N22+AB22,計算!$A$16:$B$219,2)),"",VLOOKUP(N22+AB22,計算!$A$16:$B$219,2)),"")</f>
        <v/>
      </c>
      <c r="W22" s="9">
        <f t="shared" si="8"/>
        <v>100</v>
      </c>
      <c r="X22" s="10">
        <f t="shared" si="9"/>
        <v>100</v>
      </c>
      <c r="Y22" s="11" t="str">
        <f>IF(COUNTA(A22),IF(ISERROR(VLOOKUP(O22+AB22,計算!$A$16:$B$219,2)),"",VLOOKUP(O22+AB22,計算!$A$16:$B$219,2)),"")</f>
        <v/>
      </c>
      <c r="Z22" s="19" t="str">
        <f>IF(COUNTA(A22),IF(ISERROR(VLOOKUP(MIN(M22,N22,O22)+AB22,計算!$A$16:$B$219,2)),"",VLOOKUP(MIN(M22,N22,O22)+AB22,計算!$A$16:$B$219,2)),"")</f>
        <v/>
      </c>
      <c r="AB22" s="20">
        <v>100</v>
      </c>
    </row>
    <row r="23" spans="1:28" x14ac:dyDescent="0.15">
      <c r="A23" s="16"/>
      <c r="B23" s="17" t="str">
        <f>IF(A23="","",団体設定!$B$6&amp;"-D"&amp;団体設定!$H$5&amp;"-"&amp;A23)</f>
        <v/>
      </c>
      <c r="C23" s="53"/>
      <c r="D23" s="16"/>
      <c r="E23" s="16"/>
      <c r="F23" s="16"/>
      <c r="G23" s="12" t="s">
        <v>57</v>
      </c>
      <c r="H23" s="16"/>
      <c r="I23" s="12" t="s">
        <v>58</v>
      </c>
      <c r="J23" s="16"/>
      <c r="K23" s="12" t="s">
        <v>60</v>
      </c>
      <c r="L23" s="7" t="s">
        <v>62</v>
      </c>
      <c r="M23" s="16"/>
      <c r="N23" s="16"/>
      <c r="O23" s="16"/>
      <c r="P23" s="13">
        <f t="shared" si="10"/>
        <v>0</v>
      </c>
      <c r="Q23" s="9">
        <f t="shared" si="11"/>
        <v>100</v>
      </c>
      <c r="R23" s="10">
        <f t="shared" si="12"/>
        <v>100</v>
      </c>
      <c r="S23" s="11" t="str">
        <f>IF(COUNTA(A23),IF(ISERROR(VLOOKUP(M23+AB23,計算!$A$16:$B$219,2)),"",VLOOKUP(M23+AB23,計算!$A$16:$B$219,2)),"")</f>
        <v/>
      </c>
      <c r="T23" s="9">
        <f t="shared" si="6"/>
        <v>100</v>
      </c>
      <c r="U23" s="10">
        <f t="shared" si="7"/>
        <v>100</v>
      </c>
      <c r="V23" s="11" t="str">
        <f>IF(COUNTA(A23),IF(ISERROR(VLOOKUP(N23+AB23,計算!$A$16:$B$219,2)),"",VLOOKUP(N23+AB23,計算!$A$16:$B$219,2)),"")</f>
        <v/>
      </c>
      <c r="W23" s="9">
        <f t="shared" si="8"/>
        <v>100</v>
      </c>
      <c r="X23" s="10">
        <f t="shared" si="9"/>
        <v>100</v>
      </c>
      <c r="Y23" s="11" t="str">
        <f>IF(COUNTA(A23),IF(ISERROR(VLOOKUP(O23+AB23,計算!$A$16:$B$219,2)),"",VLOOKUP(O23+AB23,計算!$A$16:$B$219,2)),"")</f>
        <v/>
      </c>
      <c r="Z23" s="19" t="str">
        <f>IF(COUNTA(A23),IF(ISERROR(VLOOKUP(MIN(M23,N23,O23)+AB23,計算!$A$16:$B$219,2)),"",VLOOKUP(MIN(M23,N23,O23)+AB23,計算!$A$16:$B$219,2)),"")</f>
        <v/>
      </c>
      <c r="AB23" s="20">
        <v>100</v>
      </c>
    </row>
    <row r="24" spans="1:28" x14ac:dyDescent="0.15">
      <c r="A24" s="16"/>
      <c r="B24" s="17" t="str">
        <f>IF(A24="","",団体設定!$B$6&amp;"-D"&amp;団体設定!$H$5&amp;"-"&amp;A24)</f>
        <v/>
      </c>
      <c r="C24" s="53"/>
      <c r="D24" s="16"/>
      <c r="E24" s="16"/>
      <c r="F24" s="16"/>
      <c r="G24" s="12" t="s">
        <v>57</v>
      </c>
      <c r="H24" s="16"/>
      <c r="I24" s="12" t="s">
        <v>58</v>
      </c>
      <c r="J24" s="16"/>
      <c r="K24" s="12" t="s">
        <v>60</v>
      </c>
      <c r="L24" s="7" t="s">
        <v>62</v>
      </c>
      <c r="M24" s="16"/>
      <c r="N24" s="16"/>
      <c r="O24" s="16"/>
      <c r="P24" s="13">
        <f t="shared" si="10"/>
        <v>0</v>
      </c>
      <c r="Q24" s="9">
        <f t="shared" si="11"/>
        <v>100</v>
      </c>
      <c r="R24" s="10">
        <f t="shared" si="12"/>
        <v>100</v>
      </c>
      <c r="S24" s="11" t="str">
        <f>IF(COUNTA(A24),IF(ISERROR(VLOOKUP(M24+AB24,計算!$A$16:$B$219,2)),"",VLOOKUP(M24+AB24,計算!$A$16:$B$219,2)),"")</f>
        <v/>
      </c>
      <c r="T24" s="9">
        <f t="shared" si="6"/>
        <v>100</v>
      </c>
      <c r="U24" s="10">
        <f t="shared" si="7"/>
        <v>100</v>
      </c>
      <c r="V24" s="11" t="str">
        <f>IF(COUNTA(A24),IF(ISERROR(VLOOKUP(N24+AB24,計算!$A$16:$B$219,2)),"",VLOOKUP(N24+AB24,計算!$A$16:$B$219,2)),"")</f>
        <v/>
      </c>
      <c r="W24" s="9">
        <f t="shared" si="8"/>
        <v>100</v>
      </c>
      <c r="X24" s="10">
        <f t="shared" si="9"/>
        <v>100</v>
      </c>
      <c r="Y24" s="11" t="str">
        <f>IF(COUNTA(A24),IF(ISERROR(VLOOKUP(O24+AB24,計算!$A$16:$B$219,2)),"",VLOOKUP(O24+AB24,計算!$A$16:$B$219,2)),"")</f>
        <v/>
      </c>
      <c r="Z24" s="19" t="str">
        <f>IF(COUNTA(A24),IF(ISERROR(VLOOKUP(MIN(M24,N24,O24)+AB24,計算!$A$16:$B$219,2)),"",VLOOKUP(MIN(M24,N24,O24)+AB24,計算!$A$16:$B$219,2)),"")</f>
        <v/>
      </c>
      <c r="AB24" s="20">
        <v>100</v>
      </c>
    </row>
    <row r="25" spans="1:28" x14ac:dyDescent="0.15">
      <c r="A25" s="16"/>
      <c r="B25" s="17" t="str">
        <f>IF(A25="","",団体設定!$B$6&amp;"-D"&amp;団体設定!$H$5&amp;"-"&amp;A25)</f>
        <v/>
      </c>
      <c r="C25" s="53"/>
      <c r="D25" s="16"/>
      <c r="E25" s="16"/>
      <c r="F25" s="16"/>
      <c r="G25" s="12" t="s">
        <v>57</v>
      </c>
      <c r="H25" s="16"/>
      <c r="I25" s="12" t="s">
        <v>58</v>
      </c>
      <c r="J25" s="16"/>
      <c r="K25" s="12" t="s">
        <v>60</v>
      </c>
      <c r="L25" s="7" t="s">
        <v>62</v>
      </c>
      <c r="M25" s="16"/>
      <c r="N25" s="16"/>
      <c r="O25" s="16"/>
      <c r="P25" s="13">
        <f t="shared" si="10"/>
        <v>0</v>
      </c>
      <c r="Q25" s="9">
        <f t="shared" si="11"/>
        <v>100</v>
      </c>
      <c r="R25" s="10">
        <f t="shared" si="12"/>
        <v>100</v>
      </c>
      <c r="S25" s="11" t="str">
        <f>IF(COUNTA(A25),IF(ISERROR(VLOOKUP(M25+AB25,計算!$A$16:$B$219,2)),"",VLOOKUP(M25+AB25,計算!$A$16:$B$219,2)),"")</f>
        <v/>
      </c>
      <c r="T25" s="9">
        <f t="shared" si="6"/>
        <v>100</v>
      </c>
      <c r="U25" s="10">
        <f t="shared" si="7"/>
        <v>100</v>
      </c>
      <c r="V25" s="11" t="str">
        <f>IF(COUNTA(A25),IF(ISERROR(VLOOKUP(N25+AB25,計算!$A$16:$B$219,2)),"",VLOOKUP(N25+AB25,計算!$A$16:$B$219,2)),"")</f>
        <v/>
      </c>
      <c r="W25" s="9">
        <f t="shared" si="8"/>
        <v>100</v>
      </c>
      <c r="X25" s="10">
        <f t="shared" si="9"/>
        <v>100</v>
      </c>
      <c r="Y25" s="11" t="str">
        <f>IF(COUNTA(A25),IF(ISERROR(VLOOKUP(O25+AB25,計算!$A$16:$B$219,2)),"",VLOOKUP(O25+AB25,計算!$A$16:$B$219,2)),"")</f>
        <v/>
      </c>
      <c r="Z25" s="19" t="str">
        <f>IF(COUNTA(A25),IF(ISERROR(VLOOKUP(MIN(M25,N25,O25)+AB25,計算!$A$16:$B$219,2)),"",VLOOKUP(MIN(M25,N25,O25)+AB25,計算!$A$16:$B$219,2)),"")</f>
        <v/>
      </c>
      <c r="AB25" s="20">
        <v>100</v>
      </c>
    </row>
    <row r="26" spans="1:28" x14ac:dyDescent="0.15">
      <c r="A26" s="16"/>
      <c r="B26" s="17" t="str">
        <f>IF(A26="","",団体設定!$B$6&amp;"-D"&amp;団体設定!$H$5&amp;"-"&amp;A26)</f>
        <v/>
      </c>
      <c r="C26" s="53"/>
      <c r="D26" s="16"/>
      <c r="E26" s="16"/>
      <c r="F26" s="16"/>
      <c r="G26" s="12" t="s">
        <v>57</v>
      </c>
      <c r="H26" s="16"/>
      <c r="I26" s="12" t="s">
        <v>58</v>
      </c>
      <c r="J26" s="16"/>
      <c r="K26" s="12" t="s">
        <v>60</v>
      </c>
      <c r="L26" s="7" t="s">
        <v>62</v>
      </c>
      <c r="M26" s="16"/>
      <c r="N26" s="16"/>
      <c r="O26" s="16"/>
      <c r="P26" s="13">
        <f t="shared" si="10"/>
        <v>0</v>
      </c>
      <c r="Q26" s="9">
        <f t="shared" si="11"/>
        <v>100</v>
      </c>
      <c r="R26" s="10">
        <f t="shared" si="12"/>
        <v>100</v>
      </c>
      <c r="S26" s="11" t="str">
        <f>IF(COUNTA(A26),IF(ISERROR(VLOOKUP(M26+AB26,計算!$A$16:$B$219,2)),"",VLOOKUP(M26+AB26,計算!$A$16:$B$219,2)),"")</f>
        <v/>
      </c>
      <c r="T26" s="9">
        <f t="shared" si="6"/>
        <v>100</v>
      </c>
      <c r="U26" s="10">
        <f t="shared" si="7"/>
        <v>100</v>
      </c>
      <c r="V26" s="11" t="str">
        <f>IF(COUNTA(A26),IF(ISERROR(VLOOKUP(N26+AB26,計算!$A$16:$B$219,2)),"",VLOOKUP(N26+AB26,計算!$A$16:$B$219,2)),"")</f>
        <v/>
      </c>
      <c r="W26" s="9">
        <f t="shared" si="8"/>
        <v>100</v>
      </c>
      <c r="X26" s="10">
        <f t="shared" si="9"/>
        <v>100</v>
      </c>
      <c r="Y26" s="11" t="str">
        <f>IF(COUNTA(A26),IF(ISERROR(VLOOKUP(O26+AB26,計算!$A$16:$B$219,2)),"",VLOOKUP(O26+AB26,計算!$A$16:$B$219,2)),"")</f>
        <v/>
      </c>
      <c r="Z26" s="19" t="str">
        <f>IF(COUNTA(A26),IF(ISERROR(VLOOKUP(MIN(M26,N26,O26)+AB26,計算!$A$16:$B$219,2)),"",VLOOKUP(MIN(M26,N26,O26)+AB26,計算!$A$16:$B$219,2)),"")</f>
        <v/>
      </c>
      <c r="AB26" s="20">
        <v>100</v>
      </c>
    </row>
    <row r="27" spans="1:28" x14ac:dyDescent="0.15">
      <c r="A27" s="16"/>
      <c r="B27" s="17" t="str">
        <f>IF(A27="","",団体設定!$B$6&amp;"-D"&amp;団体設定!$H$5&amp;"-"&amp;A27)</f>
        <v/>
      </c>
      <c r="C27" s="53"/>
      <c r="D27" s="16"/>
      <c r="E27" s="16"/>
      <c r="F27" s="16"/>
      <c r="G27" s="12" t="s">
        <v>57</v>
      </c>
      <c r="H27" s="16"/>
      <c r="I27" s="12" t="s">
        <v>58</v>
      </c>
      <c r="J27" s="16"/>
      <c r="K27" s="12" t="s">
        <v>60</v>
      </c>
      <c r="L27" s="7" t="s">
        <v>62</v>
      </c>
      <c r="M27" s="16"/>
      <c r="N27" s="16"/>
      <c r="O27" s="16"/>
      <c r="P27" s="13">
        <f t="shared" si="10"/>
        <v>0</v>
      </c>
      <c r="Q27" s="9">
        <f t="shared" si="11"/>
        <v>100</v>
      </c>
      <c r="R27" s="10">
        <f t="shared" si="12"/>
        <v>100</v>
      </c>
      <c r="S27" s="11" t="str">
        <f>IF(COUNTA(A27),IF(ISERROR(VLOOKUP(M27+AB27,計算!$A$16:$B$219,2)),"",VLOOKUP(M27+AB27,計算!$A$16:$B$219,2)),"")</f>
        <v/>
      </c>
      <c r="T27" s="9">
        <f t="shared" si="6"/>
        <v>100</v>
      </c>
      <c r="U27" s="10">
        <f t="shared" si="7"/>
        <v>100</v>
      </c>
      <c r="V27" s="11" t="str">
        <f>IF(COUNTA(A27),IF(ISERROR(VLOOKUP(N27+AB27,計算!$A$16:$B$219,2)),"",VLOOKUP(N27+AB27,計算!$A$16:$B$219,2)),"")</f>
        <v/>
      </c>
      <c r="W27" s="9">
        <f t="shared" si="8"/>
        <v>100</v>
      </c>
      <c r="X27" s="10">
        <f t="shared" si="9"/>
        <v>100</v>
      </c>
      <c r="Y27" s="11" t="str">
        <f>IF(COUNTA(A27),IF(ISERROR(VLOOKUP(O27+AB27,計算!$A$16:$B$219,2)),"",VLOOKUP(O27+AB27,計算!$A$16:$B$219,2)),"")</f>
        <v/>
      </c>
      <c r="Z27" s="19" t="str">
        <f>IF(COUNTA(A27),IF(ISERROR(VLOOKUP(MIN(M27,N27,O27)+AB27,計算!$A$16:$B$219,2)),"",VLOOKUP(MIN(M27,N27,O27)+AB27,計算!$A$16:$B$219,2)),"")</f>
        <v/>
      </c>
      <c r="AB27" s="20">
        <v>100</v>
      </c>
    </row>
    <row r="28" spans="1:28" x14ac:dyDescent="0.15">
      <c r="A28" s="16"/>
      <c r="B28" s="17" t="str">
        <f>IF(A28="","",団体設定!$B$6&amp;"-D"&amp;団体設定!$H$5&amp;"-"&amp;A28)</f>
        <v/>
      </c>
      <c r="C28" s="53"/>
      <c r="D28" s="16"/>
      <c r="E28" s="16"/>
      <c r="F28" s="16"/>
      <c r="G28" s="12" t="s">
        <v>57</v>
      </c>
      <c r="H28" s="16"/>
      <c r="I28" s="12" t="s">
        <v>58</v>
      </c>
      <c r="J28" s="16"/>
      <c r="K28" s="12" t="s">
        <v>60</v>
      </c>
      <c r="L28" s="7" t="s">
        <v>62</v>
      </c>
      <c r="M28" s="16"/>
      <c r="N28" s="16"/>
      <c r="O28" s="16"/>
      <c r="P28" s="13">
        <f t="shared" si="10"/>
        <v>0</v>
      </c>
      <c r="Q28" s="9">
        <f t="shared" si="11"/>
        <v>100</v>
      </c>
      <c r="R28" s="10">
        <f t="shared" si="12"/>
        <v>100</v>
      </c>
      <c r="S28" s="11" t="str">
        <f>IF(COUNTA(A28),IF(ISERROR(VLOOKUP(M28+AB28,計算!$A$16:$B$219,2)),"",VLOOKUP(M28+AB28,計算!$A$16:$B$219,2)),"")</f>
        <v/>
      </c>
      <c r="T28" s="9">
        <f t="shared" si="6"/>
        <v>100</v>
      </c>
      <c r="U28" s="10">
        <f t="shared" si="7"/>
        <v>100</v>
      </c>
      <c r="V28" s="11" t="str">
        <f>IF(COUNTA(A28),IF(ISERROR(VLOOKUP(N28+AB28,計算!$A$16:$B$219,2)),"",VLOOKUP(N28+AB28,計算!$A$16:$B$219,2)),"")</f>
        <v/>
      </c>
      <c r="W28" s="9">
        <f t="shared" si="8"/>
        <v>100</v>
      </c>
      <c r="X28" s="10">
        <f t="shared" si="9"/>
        <v>100</v>
      </c>
      <c r="Y28" s="11" t="str">
        <f>IF(COUNTA(A28),IF(ISERROR(VLOOKUP(O28+AB28,計算!$A$16:$B$219,2)),"",VLOOKUP(O28+AB28,計算!$A$16:$B$219,2)),"")</f>
        <v/>
      </c>
      <c r="Z28" s="19" t="str">
        <f>IF(COUNTA(A28),IF(ISERROR(VLOOKUP(MIN(M28,N28,O28)+AB28,計算!$A$16:$B$219,2)),"",VLOOKUP(MIN(M28,N28,O28)+AB28,計算!$A$16:$B$219,2)),"")</f>
        <v/>
      </c>
      <c r="AB28" s="20">
        <v>100</v>
      </c>
    </row>
    <row r="29" spans="1:28" x14ac:dyDescent="0.15">
      <c r="A29" s="16"/>
      <c r="B29" s="17" t="str">
        <f>IF(A29="","",団体設定!$B$6&amp;"-D"&amp;団体設定!$H$5&amp;"-"&amp;A29)</f>
        <v/>
      </c>
      <c r="C29" s="53"/>
      <c r="D29" s="16"/>
      <c r="E29" s="16"/>
      <c r="F29" s="16"/>
      <c r="G29" s="12" t="s">
        <v>57</v>
      </c>
      <c r="H29" s="16"/>
      <c r="I29" s="12" t="s">
        <v>58</v>
      </c>
      <c r="J29" s="16"/>
      <c r="K29" s="12" t="s">
        <v>60</v>
      </c>
      <c r="L29" s="7" t="s">
        <v>62</v>
      </c>
      <c r="M29" s="16"/>
      <c r="N29" s="16"/>
      <c r="O29" s="16"/>
      <c r="P29" s="13">
        <f t="shared" si="10"/>
        <v>0</v>
      </c>
      <c r="Q29" s="9">
        <f t="shared" si="11"/>
        <v>100</v>
      </c>
      <c r="R29" s="10">
        <f t="shared" si="12"/>
        <v>100</v>
      </c>
      <c r="S29" s="11" t="str">
        <f>IF(COUNTA(A29),IF(ISERROR(VLOOKUP(M29+AB29,計算!$A$16:$B$219,2)),"",VLOOKUP(M29+AB29,計算!$A$16:$B$219,2)),"")</f>
        <v/>
      </c>
      <c r="T29" s="9">
        <f t="shared" si="6"/>
        <v>100</v>
      </c>
      <c r="U29" s="10">
        <f t="shared" si="7"/>
        <v>100</v>
      </c>
      <c r="V29" s="11" t="str">
        <f>IF(COUNTA(A29),IF(ISERROR(VLOOKUP(N29+AB29,計算!$A$16:$B$219,2)),"",VLOOKUP(N29+AB29,計算!$A$16:$B$219,2)),"")</f>
        <v/>
      </c>
      <c r="W29" s="9">
        <f t="shared" si="8"/>
        <v>100</v>
      </c>
      <c r="X29" s="10">
        <f t="shared" si="9"/>
        <v>100</v>
      </c>
      <c r="Y29" s="11" t="str">
        <f>IF(COUNTA(A29),IF(ISERROR(VLOOKUP(O29+AB29,計算!$A$16:$B$219,2)),"",VLOOKUP(O29+AB29,計算!$A$16:$B$219,2)),"")</f>
        <v/>
      </c>
      <c r="Z29" s="19" t="str">
        <f>IF(COUNTA(A29),IF(ISERROR(VLOOKUP(MIN(M29,N29,O29)+AB29,計算!$A$16:$B$219,2)),"",VLOOKUP(MIN(M29,N29,O29)+AB29,計算!$A$16:$B$219,2)),"")</f>
        <v/>
      </c>
      <c r="AB29" s="20">
        <v>100</v>
      </c>
    </row>
    <row r="30" spans="1:28" x14ac:dyDescent="0.15">
      <c r="A30" s="16"/>
      <c r="B30" s="17" t="str">
        <f>IF(A30="","",団体設定!$B$6&amp;"-D"&amp;団体設定!$H$5&amp;"-"&amp;A30)</f>
        <v/>
      </c>
      <c r="C30" s="53"/>
      <c r="D30" s="16"/>
      <c r="E30" s="16"/>
      <c r="F30" s="16"/>
      <c r="G30" s="12" t="s">
        <v>57</v>
      </c>
      <c r="H30" s="16"/>
      <c r="I30" s="12" t="s">
        <v>58</v>
      </c>
      <c r="J30" s="16"/>
      <c r="K30" s="12" t="s">
        <v>60</v>
      </c>
      <c r="L30" s="7" t="s">
        <v>62</v>
      </c>
      <c r="M30" s="16"/>
      <c r="N30" s="16"/>
      <c r="O30" s="16"/>
      <c r="P30" s="13">
        <f t="shared" si="10"/>
        <v>0</v>
      </c>
      <c r="Q30" s="9">
        <f t="shared" si="11"/>
        <v>100</v>
      </c>
      <c r="R30" s="10">
        <f t="shared" si="12"/>
        <v>100</v>
      </c>
      <c r="S30" s="11" t="str">
        <f>IF(COUNTA(A30),IF(ISERROR(VLOOKUP(M30+AB30,計算!$A$16:$B$219,2)),"",VLOOKUP(M30+AB30,計算!$A$16:$B$219,2)),"")</f>
        <v/>
      </c>
      <c r="T30" s="9">
        <f t="shared" si="6"/>
        <v>100</v>
      </c>
      <c r="U30" s="10">
        <f t="shared" si="7"/>
        <v>100</v>
      </c>
      <c r="V30" s="11" t="str">
        <f>IF(COUNTA(A30),IF(ISERROR(VLOOKUP(N30+AB30,計算!$A$16:$B$219,2)),"",VLOOKUP(N30+AB30,計算!$A$16:$B$219,2)),"")</f>
        <v/>
      </c>
      <c r="W30" s="9">
        <f t="shared" si="8"/>
        <v>100</v>
      </c>
      <c r="X30" s="10">
        <f t="shared" si="9"/>
        <v>100</v>
      </c>
      <c r="Y30" s="11" t="str">
        <f>IF(COUNTA(A30),IF(ISERROR(VLOOKUP(O30+AB30,計算!$A$16:$B$219,2)),"",VLOOKUP(O30+AB30,計算!$A$16:$B$219,2)),"")</f>
        <v/>
      </c>
      <c r="Z30" s="19" t="str">
        <f>IF(COUNTA(A30),IF(ISERROR(VLOOKUP(MIN(M30,N30,O30)+AB30,計算!$A$16:$B$219,2)),"",VLOOKUP(MIN(M30,N30,O30)+AB30,計算!$A$16:$B$219,2)),"")</f>
        <v/>
      </c>
      <c r="AB30" s="20">
        <v>100</v>
      </c>
    </row>
    <row r="31" spans="1:28" x14ac:dyDescent="0.15">
      <c r="A31" s="16"/>
      <c r="B31" s="17" t="str">
        <f>IF(A31="","",団体設定!$B$6&amp;"-D"&amp;団体設定!$H$5&amp;"-"&amp;A31)</f>
        <v/>
      </c>
      <c r="C31" s="53"/>
      <c r="D31" s="16"/>
      <c r="E31" s="16"/>
      <c r="F31" s="16"/>
      <c r="G31" s="12" t="s">
        <v>57</v>
      </c>
      <c r="H31" s="16"/>
      <c r="I31" s="12" t="s">
        <v>58</v>
      </c>
      <c r="J31" s="16"/>
      <c r="K31" s="12" t="s">
        <v>60</v>
      </c>
      <c r="L31" s="7" t="s">
        <v>62</v>
      </c>
      <c r="M31" s="16"/>
      <c r="N31" s="16"/>
      <c r="O31" s="16"/>
      <c r="P31" s="13">
        <f t="shared" si="10"/>
        <v>0</v>
      </c>
      <c r="Q31" s="9">
        <f t="shared" si="11"/>
        <v>100</v>
      </c>
      <c r="R31" s="10">
        <f t="shared" si="12"/>
        <v>100</v>
      </c>
      <c r="S31" s="11" t="str">
        <f>IF(COUNTA(A31),IF(ISERROR(VLOOKUP(M31+AB31,計算!$A$16:$B$219,2)),"",VLOOKUP(M31+AB31,計算!$A$16:$B$219,2)),"")</f>
        <v/>
      </c>
      <c r="T31" s="9">
        <f t="shared" si="6"/>
        <v>100</v>
      </c>
      <c r="U31" s="10">
        <f t="shared" si="7"/>
        <v>100</v>
      </c>
      <c r="V31" s="11" t="str">
        <f>IF(COUNTA(A31),IF(ISERROR(VLOOKUP(N31+AB31,計算!$A$16:$B$219,2)),"",VLOOKUP(N31+AB31,計算!$A$16:$B$219,2)),"")</f>
        <v/>
      </c>
      <c r="W31" s="9">
        <f t="shared" si="8"/>
        <v>100</v>
      </c>
      <c r="X31" s="10">
        <f t="shared" si="9"/>
        <v>100</v>
      </c>
      <c r="Y31" s="11" t="str">
        <f>IF(COUNTA(A31),IF(ISERROR(VLOOKUP(O31+AB31,計算!$A$16:$B$219,2)),"",VLOOKUP(O31+AB31,計算!$A$16:$B$219,2)),"")</f>
        <v/>
      </c>
      <c r="Z31" s="19" t="str">
        <f>IF(COUNTA(A31),IF(ISERROR(VLOOKUP(MIN(M31,N31,O31)+AB31,計算!$A$16:$B$219,2)),"",VLOOKUP(MIN(M31,N31,O31)+AB31,計算!$A$16:$B$219,2)),"")</f>
        <v/>
      </c>
      <c r="AB31" s="20">
        <v>100</v>
      </c>
    </row>
    <row r="32" spans="1:28" x14ac:dyDescent="0.15">
      <c r="A32" s="16"/>
      <c r="B32" s="17" t="str">
        <f>IF(A32="","",団体設定!$B$6&amp;"-D"&amp;団体設定!$H$5&amp;"-"&amp;A32)</f>
        <v/>
      </c>
      <c r="C32" s="53"/>
      <c r="D32" s="16"/>
      <c r="E32" s="16"/>
      <c r="F32" s="16"/>
      <c r="G32" s="12" t="s">
        <v>57</v>
      </c>
      <c r="H32" s="16"/>
      <c r="I32" s="12" t="s">
        <v>58</v>
      </c>
      <c r="J32" s="16"/>
      <c r="K32" s="12" t="s">
        <v>60</v>
      </c>
      <c r="L32" s="7" t="s">
        <v>62</v>
      </c>
      <c r="M32" s="16"/>
      <c r="N32" s="16"/>
      <c r="O32" s="16"/>
      <c r="P32" s="13">
        <f t="shared" si="10"/>
        <v>0</v>
      </c>
      <c r="Q32" s="9">
        <f t="shared" si="11"/>
        <v>100</v>
      </c>
      <c r="R32" s="10">
        <f t="shared" si="12"/>
        <v>100</v>
      </c>
      <c r="S32" s="11" t="str">
        <f>IF(COUNTA(A32),IF(ISERROR(VLOOKUP(M32+AB32,計算!$A$16:$B$219,2)),"",VLOOKUP(M32+AB32,計算!$A$16:$B$219,2)),"")</f>
        <v/>
      </c>
      <c r="T32" s="9">
        <f t="shared" si="6"/>
        <v>100</v>
      </c>
      <c r="U32" s="10">
        <f t="shared" si="7"/>
        <v>100</v>
      </c>
      <c r="V32" s="11" t="str">
        <f>IF(COUNTA(A32),IF(ISERROR(VLOOKUP(N32+AB32,計算!$A$16:$B$219,2)),"",VLOOKUP(N32+AB32,計算!$A$16:$B$219,2)),"")</f>
        <v/>
      </c>
      <c r="W32" s="9">
        <f t="shared" si="8"/>
        <v>100</v>
      </c>
      <c r="X32" s="10">
        <f t="shared" si="9"/>
        <v>100</v>
      </c>
      <c r="Y32" s="11" t="str">
        <f>IF(COUNTA(A32),IF(ISERROR(VLOOKUP(O32+AB32,計算!$A$16:$B$219,2)),"",VLOOKUP(O32+AB32,計算!$A$16:$B$219,2)),"")</f>
        <v/>
      </c>
      <c r="Z32" s="19" t="str">
        <f>IF(COUNTA(A32),IF(ISERROR(VLOOKUP(MIN(M32,N32,O32)+AB32,計算!$A$16:$B$219,2)),"",VLOOKUP(MIN(M32,N32,O32)+AB32,計算!$A$16:$B$219,2)),"")</f>
        <v/>
      </c>
      <c r="AB32" s="20">
        <v>100</v>
      </c>
    </row>
    <row r="33" spans="1:28" x14ac:dyDescent="0.15">
      <c r="A33" s="16"/>
      <c r="B33" s="17" t="str">
        <f>IF(A33="","",団体設定!$B$6&amp;"-D"&amp;団体設定!$H$5&amp;"-"&amp;A33)</f>
        <v/>
      </c>
      <c r="C33" s="53"/>
      <c r="D33" s="16"/>
      <c r="E33" s="16"/>
      <c r="F33" s="16"/>
      <c r="G33" s="12" t="s">
        <v>57</v>
      </c>
      <c r="H33" s="16"/>
      <c r="I33" s="12" t="s">
        <v>58</v>
      </c>
      <c r="J33" s="16"/>
      <c r="K33" s="12" t="s">
        <v>60</v>
      </c>
      <c r="L33" s="7" t="s">
        <v>62</v>
      </c>
      <c r="M33" s="16"/>
      <c r="N33" s="16"/>
      <c r="O33" s="16"/>
      <c r="P33" s="13">
        <f t="shared" si="10"/>
        <v>0</v>
      </c>
      <c r="Q33" s="9">
        <f t="shared" si="11"/>
        <v>100</v>
      </c>
      <c r="R33" s="10">
        <f t="shared" si="12"/>
        <v>100</v>
      </c>
      <c r="S33" s="11" t="str">
        <f>IF(COUNTA(A33),IF(ISERROR(VLOOKUP(M33+AB33,計算!$A$16:$B$219,2)),"",VLOOKUP(M33+AB33,計算!$A$16:$B$219,2)),"")</f>
        <v/>
      </c>
      <c r="T33" s="9">
        <f t="shared" si="6"/>
        <v>100</v>
      </c>
      <c r="U33" s="10">
        <f t="shared" si="7"/>
        <v>100</v>
      </c>
      <c r="V33" s="11" t="str">
        <f>IF(COUNTA(A33),IF(ISERROR(VLOOKUP(N33+AB33,計算!$A$16:$B$219,2)),"",VLOOKUP(N33+AB33,計算!$A$16:$B$219,2)),"")</f>
        <v/>
      </c>
      <c r="W33" s="9">
        <f t="shared" si="8"/>
        <v>100</v>
      </c>
      <c r="X33" s="10">
        <f t="shared" si="9"/>
        <v>100</v>
      </c>
      <c r="Y33" s="11" t="str">
        <f>IF(COUNTA(A33),IF(ISERROR(VLOOKUP(O33+AB33,計算!$A$16:$B$219,2)),"",VLOOKUP(O33+AB33,計算!$A$16:$B$219,2)),"")</f>
        <v/>
      </c>
      <c r="Z33" s="19" t="str">
        <f>IF(COUNTA(A33),IF(ISERROR(VLOOKUP(MIN(M33,N33,O33)+AB33,計算!$A$16:$B$219,2)),"",VLOOKUP(MIN(M33,N33,O33)+AB33,計算!$A$16:$B$219,2)),"")</f>
        <v/>
      </c>
      <c r="AB33" s="20">
        <v>100</v>
      </c>
    </row>
    <row r="34" spans="1:28" x14ac:dyDescent="0.15">
      <c r="A34" s="16"/>
      <c r="B34" s="17" t="str">
        <f>IF(A34="","",団体設定!$B$6&amp;"-D"&amp;団体設定!$H$5&amp;"-"&amp;A34)</f>
        <v/>
      </c>
      <c r="C34" s="53"/>
      <c r="D34" s="16"/>
      <c r="E34" s="16"/>
      <c r="F34" s="16"/>
      <c r="G34" s="12" t="s">
        <v>57</v>
      </c>
      <c r="H34" s="16"/>
      <c r="I34" s="12" t="s">
        <v>58</v>
      </c>
      <c r="J34" s="16"/>
      <c r="K34" s="12" t="s">
        <v>60</v>
      </c>
      <c r="L34" s="7" t="s">
        <v>62</v>
      </c>
      <c r="M34" s="16"/>
      <c r="N34" s="16"/>
      <c r="O34" s="16"/>
      <c r="P34" s="13">
        <f t="shared" si="10"/>
        <v>0</v>
      </c>
      <c r="Q34" s="9">
        <f t="shared" si="11"/>
        <v>100</v>
      </c>
      <c r="R34" s="10">
        <f t="shared" si="12"/>
        <v>100</v>
      </c>
      <c r="S34" s="11" t="str">
        <f>IF(COUNTA(A34),IF(ISERROR(VLOOKUP(M34+AB34,計算!$A$16:$B$219,2)),"",VLOOKUP(M34+AB34,計算!$A$16:$B$219,2)),"")</f>
        <v/>
      </c>
      <c r="T34" s="9">
        <f t="shared" si="6"/>
        <v>100</v>
      </c>
      <c r="U34" s="10">
        <f t="shared" si="7"/>
        <v>100</v>
      </c>
      <c r="V34" s="11" t="str">
        <f>IF(COUNTA(A34),IF(ISERROR(VLOOKUP(N34+AB34,計算!$A$16:$B$219,2)),"",VLOOKUP(N34+AB34,計算!$A$16:$B$219,2)),"")</f>
        <v/>
      </c>
      <c r="W34" s="9">
        <f t="shared" si="8"/>
        <v>100</v>
      </c>
      <c r="X34" s="10">
        <f t="shared" si="9"/>
        <v>100</v>
      </c>
      <c r="Y34" s="11" t="str">
        <f>IF(COUNTA(A34),IF(ISERROR(VLOOKUP(O34+AB34,計算!$A$16:$B$219,2)),"",VLOOKUP(O34+AB34,計算!$A$16:$B$219,2)),"")</f>
        <v/>
      </c>
      <c r="Z34" s="19" t="str">
        <f>IF(COUNTA(A34),IF(ISERROR(VLOOKUP(MIN(M34,N34,O34)+AB34,計算!$A$16:$B$219,2)),"",VLOOKUP(MIN(M34,N34,O34)+AB34,計算!$A$16:$B$219,2)),"")</f>
        <v/>
      </c>
      <c r="AB34" s="20">
        <v>100</v>
      </c>
    </row>
    <row r="35" spans="1:28" x14ac:dyDescent="0.15">
      <c r="A35" s="16"/>
      <c r="B35" s="17" t="str">
        <f>IF(A35="","",団体設定!$B$6&amp;"-D"&amp;団体設定!$H$5&amp;"-"&amp;A35)</f>
        <v/>
      </c>
      <c r="C35" s="53"/>
      <c r="D35" s="16"/>
      <c r="E35" s="16"/>
      <c r="F35" s="16"/>
      <c r="G35" s="12" t="s">
        <v>57</v>
      </c>
      <c r="H35" s="16"/>
      <c r="I35" s="12" t="s">
        <v>58</v>
      </c>
      <c r="J35" s="16"/>
      <c r="K35" s="12" t="s">
        <v>60</v>
      </c>
      <c r="L35" s="7" t="s">
        <v>62</v>
      </c>
      <c r="M35" s="16"/>
      <c r="N35" s="16"/>
      <c r="O35" s="16"/>
      <c r="P35" s="13">
        <f t="shared" si="10"/>
        <v>0</v>
      </c>
      <c r="Q35" s="9">
        <f t="shared" si="11"/>
        <v>100</v>
      </c>
      <c r="R35" s="10">
        <f t="shared" si="12"/>
        <v>100</v>
      </c>
      <c r="S35" s="11" t="str">
        <f>IF(COUNTA(A35),IF(ISERROR(VLOOKUP(M35+AB35,計算!$A$16:$B$219,2)),"",VLOOKUP(M35+AB35,計算!$A$16:$B$219,2)),"")</f>
        <v/>
      </c>
      <c r="T35" s="9">
        <f t="shared" si="6"/>
        <v>100</v>
      </c>
      <c r="U35" s="10">
        <f t="shared" si="7"/>
        <v>100</v>
      </c>
      <c r="V35" s="11" t="str">
        <f>IF(COUNTA(A35),IF(ISERROR(VLOOKUP(N35+AB35,計算!$A$16:$B$219,2)),"",VLOOKUP(N35+AB35,計算!$A$16:$B$219,2)),"")</f>
        <v/>
      </c>
      <c r="W35" s="9">
        <f t="shared" si="8"/>
        <v>100</v>
      </c>
      <c r="X35" s="10">
        <f t="shared" si="9"/>
        <v>100</v>
      </c>
      <c r="Y35" s="11" t="str">
        <f>IF(COUNTA(A35),IF(ISERROR(VLOOKUP(O35+AB35,計算!$A$16:$B$219,2)),"",VLOOKUP(O35+AB35,計算!$A$16:$B$219,2)),"")</f>
        <v/>
      </c>
      <c r="Z35" s="19" t="str">
        <f>IF(COUNTA(A35),IF(ISERROR(VLOOKUP(MIN(M35,N35,O35)+AB35,計算!$A$16:$B$219,2)),"",VLOOKUP(MIN(M35,N35,O35)+AB35,計算!$A$16:$B$219,2)),"")</f>
        <v/>
      </c>
      <c r="AB35" s="20">
        <v>100</v>
      </c>
    </row>
    <row r="36" spans="1:28" x14ac:dyDescent="0.15">
      <c r="A36" s="16"/>
      <c r="B36" s="17" t="str">
        <f>IF(A36="","",団体設定!$B$6&amp;"-D"&amp;団体設定!$H$5&amp;"-"&amp;A36)</f>
        <v/>
      </c>
      <c r="C36" s="53"/>
      <c r="D36" s="16"/>
      <c r="E36" s="16"/>
      <c r="F36" s="16"/>
      <c r="G36" s="12" t="s">
        <v>57</v>
      </c>
      <c r="H36" s="16"/>
      <c r="I36" s="12" t="s">
        <v>58</v>
      </c>
      <c r="J36" s="16"/>
      <c r="K36" s="12" t="s">
        <v>60</v>
      </c>
      <c r="L36" s="7" t="s">
        <v>62</v>
      </c>
      <c r="M36" s="16"/>
      <c r="N36" s="16"/>
      <c r="O36" s="16"/>
      <c r="P36" s="13">
        <f t="shared" si="10"/>
        <v>0</v>
      </c>
      <c r="Q36" s="9">
        <f t="shared" si="11"/>
        <v>100</v>
      </c>
      <c r="R36" s="10">
        <f t="shared" si="12"/>
        <v>100</v>
      </c>
      <c r="S36" s="11" t="str">
        <f>IF(COUNTA(A36),IF(ISERROR(VLOOKUP(M36+AB36,計算!$A$16:$B$219,2)),"",VLOOKUP(M36+AB36,計算!$A$16:$B$219,2)),"")</f>
        <v/>
      </c>
      <c r="T36" s="9">
        <f t="shared" si="6"/>
        <v>100</v>
      </c>
      <c r="U36" s="10">
        <f t="shared" si="7"/>
        <v>100</v>
      </c>
      <c r="V36" s="11" t="str">
        <f>IF(COUNTA(A36),IF(ISERROR(VLOOKUP(N36+AB36,計算!$A$16:$B$219,2)),"",VLOOKUP(N36+AB36,計算!$A$16:$B$219,2)),"")</f>
        <v/>
      </c>
      <c r="W36" s="9">
        <f t="shared" si="8"/>
        <v>100</v>
      </c>
      <c r="X36" s="10">
        <f t="shared" si="9"/>
        <v>100</v>
      </c>
      <c r="Y36" s="11" t="str">
        <f>IF(COUNTA(A36),IF(ISERROR(VLOOKUP(O36+AB36,計算!$A$16:$B$219,2)),"",VLOOKUP(O36+AB36,計算!$A$16:$B$219,2)),"")</f>
        <v/>
      </c>
      <c r="Z36" s="19" t="str">
        <f>IF(COUNTA(A36),IF(ISERROR(VLOOKUP(MIN(M36,N36,O36)+AB36,計算!$A$16:$B$219,2)),"",VLOOKUP(MIN(M36,N36,O36)+AB36,計算!$A$16:$B$219,2)),"")</f>
        <v/>
      </c>
      <c r="AB36" s="20">
        <v>100</v>
      </c>
    </row>
    <row r="37" spans="1:28" x14ac:dyDescent="0.15">
      <c r="A37" s="16"/>
      <c r="B37" s="17" t="str">
        <f>IF(A37="","",団体設定!$B$6&amp;"-D"&amp;団体設定!$H$5&amp;"-"&amp;A37)</f>
        <v/>
      </c>
      <c r="C37" s="53"/>
      <c r="D37" s="16"/>
      <c r="E37" s="16"/>
      <c r="F37" s="16"/>
      <c r="G37" s="12" t="s">
        <v>57</v>
      </c>
      <c r="H37" s="16"/>
      <c r="I37" s="12" t="s">
        <v>58</v>
      </c>
      <c r="J37" s="16"/>
      <c r="K37" s="12" t="s">
        <v>60</v>
      </c>
      <c r="L37" s="7" t="s">
        <v>62</v>
      </c>
      <c r="M37" s="16"/>
      <c r="N37" s="16"/>
      <c r="O37" s="16"/>
      <c r="P37" s="13">
        <f t="shared" si="10"/>
        <v>0</v>
      </c>
      <c r="Q37" s="9">
        <f t="shared" si="11"/>
        <v>100</v>
      </c>
      <c r="R37" s="10">
        <f t="shared" si="12"/>
        <v>100</v>
      </c>
      <c r="S37" s="11" t="str">
        <f>IF(COUNTA(A37),IF(ISERROR(VLOOKUP(M37+AB37,計算!$A$16:$B$219,2)),"",VLOOKUP(M37+AB37,計算!$A$16:$B$219,2)),"")</f>
        <v/>
      </c>
      <c r="T37" s="9">
        <f t="shared" si="6"/>
        <v>100</v>
      </c>
      <c r="U37" s="10">
        <f t="shared" si="7"/>
        <v>100</v>
      </c>
      <c r="V37" s="11" t="str">
        <f>IF(COUNTA(A37),IF(ISERROR(VLOOKUP(N37+AB37,計算!$A$16:$B$219,2)),"",VLOOKUP(N37+AB37,計算!$A$16:$B$219,2)),"")</f>
        <v/>
      </c>
      <c r="W37" s="9">
        <f t="shared" si="8"/>
        <v>100</v>
      </c>
      <c r="X37" s="10">
        <f t="shared" si="9"/>
        <v>100</v>
      </c>
      <c r="Y37" s="11" t="str">
        <f>IF(COUNTA(A37),IF(ISERROR(VLOOKUP(O37+AB37,計算!$A$16:$B$219,2)),"",VLOOKUP(O37+AB37,計算!$A$16:$B$219,2)),"")</f>
        <v/>
      </c>
      <c r="Z37" s="19" t="str">
        <f>IF(COUNTA(A37),IF(ISERROR(VLOOKUP(MIN(M37,N37,O37)+AB37,計算!$A$16:$B$219,2)),"",VLOOKUP(MIN(M37,N37,O37)+AB37,計算!$A$16:$B$219,2)),"")</f>
        <v/>
      </c>
      <c r="AB37" s="20">
        <v>100</v>
      </c>
    </row>
    <row r="38" spans="1:28" x14ac:dyDescent="0.15">
      <c r="A38" s="16"/>
      <c r="B38" s="17" t="str">
        <f>IF(A38="","",団体設定!$B$6&amp;"-D"&amp;団体設定!$H$5&amp;"-"&amp;A38)</f>
        <v/>
      </c>
      <c r="C38" s="53"/>
      <c r="D38" s="16"/>
      <c r="E38" s="16"/>
      <c r="F38" s="16"/>
      <c r="G38" s="12" t="s">
        <v>57</v>
      </c>
      <c r="H38" s="16"/>
      <c r="I38" s="12" t="s">
        <v>58</v>
      </c>
      <c r="J38" s="16"/>
      <c r="K38" s="12" t="s">
        <v>60</v>
      </c>
      <c r="L38" s="7" t="s">
        <v>62</v>
      </c>
      <c r="M38" s="16"/>
      <c r="N38" s="16"/>
      <c r="O38" s="16"/>
      <c r="P38" s="13">
        <f t="shared" si="10"/>
        <v>0</v>
      </c>
      <c r="Q38" s="9">
        <f t="shared" si="11"/>
        <v>100</v>
      </c>
      <c r="R38" s="10">
        <f t="shared" si="12"/>
        <v>100</v>
      </c>
      <c r="S38" s="11" t="str">
        <f>IF(COUNTA(A38),IF(ISERROR(VLOOKUP(M38+AB38,計算!$A$16:$B$219,2)),"",VLOOKUP(M38+AB38,計算!$A$16:$B$219,2)),"")</f>
        <v/>
      </c>
      <c r="T38" s="9">
        <f t="shared" si="6"/>
        <v>100</v>
      </c>
      <c r="U38" s="10">
        <f t="shared" si="7"/>
        <v>100</v>
      </c>
      <c r="V38" s="11" t="str">
        <f>IF(COUNTA(A38),IF(ISERROR(VLOOKUP(N38+AB38,計算!$A$16:$B$219,2)),"",VLOOKUP(N38+AB38,計算!$A$16:$B$219,2)),"")</f>
        <v/>
      </c>
      <c r="W38" s="9">
        <f t="shared" si="8"/>
        <v>100</v>
      </c>
      <c r="X38" s="10">
        <f t="shared" si="9"/>
        <v>100</v>
      </c>
      <c r="Y38" s="11" t="str">
        <f>IF(COUNTA(A38),IF(ISERROR(VLOOKUP(O38+AB38,計算!$A$16:$B$219,2)),"",VLOOKUP(O38+AB38,計算!$A$16:$B$219,2)),"")</f>
        <v/>
      </c>
      <c r="Z38" s="19" t="str">
        <f>IF(COUNTA(A38),IF(ISERROR(VLOOKUP(MIN(M38,N38,O38)+AB38,計算!$A$16:$B$219,2)),"",VLOOKUP(MIN(M38,N38,O38)+AB38,計算!$A$16:$B$219,2)),"")</f>
        <v/>
      </c>
      <c r="AB38" s="20">
        <v>100</v>
      </c>
    </row>
    <row r="39" spans="1:28" x14ac:dyDescent="0.15">
      <c r="A39" s="16"/>
      <c r="B39" s="17" t="str">
        <f>IF(A39="","",団体設定!$B$6&amp;"-D"&amp;団体設定!$H$5&amp;"-"&amp;A39)</f>
        <v/>
      </c>
      <c r="C39" s="53"/>
      <c r="D39" s="16"/>
      <c r="E39" s="16"/>
      <c r="F39" s="16"/>
      <c r="G39" s="12" t="s">
        <v>57</v>
      </c>
      <c r="H39" s="16"/>
      <c r="I39" s="12" t="s">
        <v>58</v>
      </c>
      <c r="J39" s="16"/>
      <c r="K39" s="12" t="s">
        <v>60</v>
      </c>
      <c r="L39" s="7" t="s">
        <v>62</v>
      </c>
      <c r="M39" s="16"/>
      <c r="N39" s="16"/>
      <c r="O39" s="16"/>
      <c r="P39" s="13">
        <f t="shared" si="10"/>
        <v>0</v>
      </c>
      <c r="Q39" s="9">
        <f t="shared" si="11"/>
        <v>100</v>
      </c>
      <c r="R39" s="10">
        <f t="shared" si="12"/>
        <v>100</v>
      </c>
      <c r="S39" s="11" t="str">
        <f>IF(COUNTA(A39),IF(ISERROR(VLOOKUP(M39+AB39,計算!$A$16:$B$219,2)),"",VLOOKUP(M39+AB39,計算!$A$16:$B$219,2)),"")</f>
        <v/>
      </c>
      <c r="T39" s="9">
        <f t="shared" si="6"/>
        <v>100</v>
      </c>
      <c r="U39" s="10">
        <f t="shared" si="7"/>
        <v>100</v>
      </c>
      <c r="V39" s="11" t="str">
        <f>IF(COUNTA(A39),IF(ISERROR(VLOOKUP(N39+AB39,計算!$A$16:$B$219,2)),"",VLOOKUP(N39+AB39,計算!$A$16:$B$219,2)),"")</f>
        <v/>
      </c>
      <c r="W39" s="9">
        <f t="shared" si="8"/>
        <v>100</v>
      </c>
      <c r="X39" s="10">
        <f t="shared" si="9"/>
        <v>100</v>
      </c>
      <c r="Y39" s="11" t="str">
        <f>IF(COUNTA(A39),IF(ISERROR(VLOOKUP(O39+AB39,計算!$A$16:$B$219,2)),"",VLOOKUP(O39+AB39,計算!$A$16:$B$219,2)),"")</f>
        <v/>
      </c>
      <c r="Z39" s="19" t="str">
        <f>IF(COUNTA(A39),IF(ISERROR(VLOOKUP(MIN(M39,N39,O39)+AB39,計算!$A$16:$B$219,2)),"",VLOOKUP(MIN(M39,N39,O39)+AB39,計算!$A$16:$B$219,2)),"")</f>
        <v/>
      </c>
      <c r="AB39" s="20">
        <v>100</v>
      </c>
    </row>
    <row r="40" spans="1:28" x14ac:dyDescent="0.15">
      <c r="A40" s="16"/>
      <c r="B40" s="17" t="str">
        <f>IF(A40="","",団体設定!$B$6&amp;"-D"&amp;団体設定!$H$5&amp;"-"&amp;A40)</f>
        <v/>
      </c>
      <c r="C40" s="53"/>
      <c r="D40" s="16"/>
      <c r="E40" s="16"/>
      <c r="F40" s="16"/>
      <c r="G40" s="12" t="s">
        <v>57</v>
      </c>
      <c r="H40" s="16"/>
      <c r="I40" s="12" t="s">
        <v>58</v>
      </c>
      <c r="J40" s="16"/>
      <c r="K40" s="12" t="s">
        <v>60</v>
      </c>
      <c r="L40" s="7" t="s">
        <v>62</v>
      </c>
      <c r="M40" s="16"/>
      <c r="N40" s="16"/>
      <c r="O40" s="16"/>
      <c r="P40" s="13">
        <f t="shared" si="10"/>
        <v>0</v>
      </c>
      <c r="Q40" s="9">
        <f t="shared" si="11"/>
        <v>100</v>
      </c>
      <c r="R40" s="10">
        <f t="shared" si="12"/>
        <v>100</v>
      </c>
      <c r="S40" s="11" t="str">
        <f>IF(COUNTA(A40),IF(ISERROR(VLOOKUP(M40+AB40,計算!$A$16:$B$219,2)),"",VLOOKUP(M40+AB40,計算!$A$16:$B$219,2)),"")</f>
        <v/>
      </c>
      <c r="T40" s="9">
        <f t="shared" si="6"/>
        <v>100</v>
      </c>
      <c r="U40" s="10">
        <f t="shared" si="7"/>
        <v>100</v>
      </c>
      <c r="V40" s="11" t="str">
        <f>IF(COUNTA(A40),IF(ISERROR(VLOOKUP(N40+AB40,計算!$A$16:$B$219,2)),"",VLOOKUP(N40+AB40,計算!$A$16:$B$219,2)),"")</f>
        <v/>
      </c>
      <c r="W40" s="9">
        <f t="shared" si="8"/>
        <v>100</v>
      </c>
      <c r="X40" s="10">
        <f t="shared" si="9"/>
        <v>100</v>
      </c>
      <c r="Y40" s="11" t="str">
        <f>IF(COUNTA(A40),IF(ISERROR(VLOOKUP(O40+AB40,計算!$A$16:$B$219,2)),"",VLOOKUP(O40+AB40,計算!$A$16:$B$219,2)),"")</f>
        <v/>
      </c>
      <c r="Z40" s="19" t="str">
        <f>IF(COUNTA(A40),IF(ISERROR(VLOOKUP(MIN(M40,N40,O40)+AB40,計算!$A$16:$B$219,2)),"",VLOOKUP(MIN(M40,N40,O40)+AB40,計算!$A$16:$B$219,2)),"")</f>
        <v/>
      </c>
      <c r="AB40" s="20">
        <v>100</v>
      </c>
    </row>
    <row r="41" spans="1:28" x14ac:dyDescent="0.15">
      <c r="A41" s="16"/>
      <c r="B41" s="17" t="str">
        <f>IF(A41="","",団体設定!$B$6&amp;"-D"&amp;団体設定!$H$5&amp;"-"&amp;A41)</f>
        <v/>
      </c>
      <c r="C41" s="53"/>
      <c r="D41" s="16"/>
      <c r="E41" s="16"/>
      <c r="F41" s="16"/>
      <c r="G41" s="12" t="s">
        <v>57</v>
      </c>
      <c r="H41" s="16"/>
      <c r="I41" s="12" t="s">
        <v>58</v>
      </c>
      <c r="J41" s="16"/>
      <c r="K41" s="12" t="s">
        <v>60</v>
      </c>
      <c r="L41" s="7" t="s">
        <v>62</v>
      </c>
      <c r="M41" s="16"/>
      <c r="N41" s="16"/>
      <c r="O41" s="16"/>
      <c r="P41" s="13">
        <f t="shared" si="10"/>
        <v>0</v>
      </c>
      <c r="Q41" s="9">
        <f t="shared" si="11"/>
        <v>100</v>
      </c>
      <c r="R41" s="10">
        <f t="shared" si="12"/>
        <v>100</v>
      </c>
      <c r="S41" s="11" t="str">
        <f>IF(COUNTA(A41),IF(ISERROR(VLOOKUP(M41+AB41,計算!$A$16:$B$219,2)),"",VLOOKUP(M41+AB41,計算!$A$16:$B$219,2)),"")</f>
        <v/>
      </c>
      <c r="T41" s="9">
        <f t="shared" si="6"/>
        <v>100</v>
      </c>
      <c r="U41" s="10">
        <f t="shared" si="7"/>
        <v>100</v>
      </c>
      <c r="V41" s="11" t="str">
        <f>IF(COUNTA(A41),IF(ISERROR(VLOOKUP(N41+AB41,計算!$A$16:$B$219,2)),"",VLOOKUP(N41+AB41,計算!$A$16:$B$219,2)),"")</f>
        <v/>
      </c>
      <c r="W41" s="9">
        <f t="shared" si="8"/>
        <v>100</v>
      </c>
      <c r="X41" s="10">
        <f t="shared" si="9"/>
        <v>100</v>
      </c>
      <c r="Y41" s="11" t="str">
        <f>IF(COUNTA(A41),IF(ISERROR(VLOOKUP(O41+AB41,計算!$A$16:$B$219,2)),"",VLOOKUP(O41+AB41,計算!$A$16:$B$219,2)),"")</f>
        <v/>
      </c>
      <c r="Z41" s="19" t="str">
        <f>IF(COUNTA(A41),IF(ISERROR(VLOOKUP(MIN(M41,N41,O41)+AB41,計算!$A$16:$B$219,2)),"",VLOOKUP(MIN(M41,N41,O41)+AB41,計算!$A$16:$B$219,2)),"")</f>
        <v/>
      </c>
      <c r="AB41" s="20">
        <v>100</v>
      </c>
    </row>
    <row r="42" spans="1:28" x14ac:dyDescent="0.15">
      <c r="A42" s="16"/>
      <c r="B42" s="17" t="str">
        <f>IF(A42="","",団体設定!$B$6&amp;"-D"&amp;団体設定!$H$5&amp;"-"&amp;A42)</f>
        <v/>
      </c>
      <c r="C42" s="53"/>
      <c r="D42" s="16"/>
      <c r="E42" s="16"/>
      <c r="F42" s="16"/>
      <c r="G42" s="12" t="s">
        <v>57</v>
      </c>
      <c r="H42" s="16"/>
      <c r="I42" s="12" t="s">
        <v>58</v>
      </c>
      <c r="J42" s="16"/>
      <c r="K42" s="12" t="s">
        <v>60</v>
      </c>
      <c r="L42" s="7" t="s">
        <v>62</v>
      </c>
      <c r="M42" s="16"/>
      <c r="N42" s="16"/>
      <c r="O42" s="16"/>
      <c r="P42" s="13">
        <f t="shared" si="10"/>
        <v>0</v>
      </c>
      <c r="Q42" s="9">
        <f t="shared" si="11"/>
        <v>100</v>
      </c>
      <c r="R42" s="10">
        <f t="shared" si="12"/>
        <v>100</v>
      </c>
      <c r="S42" s="11" t="str">
        <f>IF(COUNTA(A42),IF(ISERROR(VLOOKUP(M42+AB42,計算!$A$16:$B$219,2)),"",VLOOKUP(M42+AB42,計算!$A$16:$B$219,2)),"")</f>
        <v/>
      </c>
      <c r="T42" s="9">
        <f t="shared" si="6"/>
        <v>100</v>
      </c>
      <c r="U42" s="10">
        <f t="shared" si="7"/>
        <v>100</v>
      </c>
      <c r="V42" s="11" t="str">
        <f>IF(COUNTA(A42),IF(ISERROR(VLOOKUP(N42+AB42,計算!$A$16:$B$219,2)),"",VLOOKUP(N42+AB42,計算!$A$16:$B$219,2)),"")</f>
        <v/>
      </c>
      <c r="W42" s="9">
        <f t="shared" si="8"/>
        <v>100</v>
      </c>
      <c r="X42" s="10">
        <f t="shared" si="9"/>
        <v>100</v>
      </c>
      <c r="Y42" s="11" t="str">
        <f>IF(COUNTA(A42),IF(ISERROR(VLOOKUP(O42+AB42,計算!$A$16:$B$219,2)),"",VLOOKUP(O42+AB42,計算!$A$16:$B$219,2)),"")</f>
        <v/>
      </c>
      <c r="Z42" s="19" t="str">
        <f>IF(COUNTA(A42),IF(ISERROR(VLOOKUP(MIN(M42,N42,O42)+AB42,計算!$A$16:$B$219,2)),"",VLOOKUP(MIN(M42,N42,O42)+AB42,計算!$A$16:$B$219,2)),"")</f>
        <v/>
      </c>
      <c r="AB42" s="20">
        <v>100</v>
      </c>
    </row>
    <row r="43" spans="1:28" x14ac:dyDescent="0.15">
      <c r="A43" s="16"/>
      <c r="B43" s="17" t="str">
        <f>IF(A43="","",団体設定!$B$6&amp;"-D"&amp;団体設定!$H$5&amp;"-"&amp;A43)</f>
        <v/>
      </c>
      <c r="C43" s="53"/>
      <c r="D43" s="16"/>
      <c r="E43" s="16"/>
      <c r="F43" s="16"/>
      <c r="G43" s="12" t="s">
        <v>57</v>
      </c>
      <c r="H43" s="16"/>
      <c r="I43" s="12" t="s">
        <v>58</v>
      </c>
      <c r="J43" s="16"/>
      <c r="K43" s="12" t="s">
        <v>60</v>
      </c>
      <c r="L43" s="7" t="s">
        <v>62</v>
      </c>
      <c r="M43" s="16"/>
      <c r="N43" s="16"/>
      <c r="O43" s="16"/>
      <c r="P43" s="13">
        <f t="shared" si="10"/>
        <v>0</v>
      </c>
      <c r="Q43" s="9">
        <f t="shared" si="11"/>
        <v>100</v>
      </c>
      <c r="R43" s="10">
        <f t="shared" si="12"/>
        <v>100</v>
      </c>
      <c r="S43" s="11" t="str">
        <f>IF(COUNTA(A43),IF(ISERROR(VLOOKUP(M43+AB43,計算!$A$16:$B$219,2)),"",VLOOKUP(M43+AB43,計算!$A$16:$B$219,2)),"")</f>
        <v/>
      </c>
      <c r="T43" s="9">
        <f t="shared" si="6"/>
        <v>100</v>
      </c>
      <c r="U43" s="10">
        <f t="shared" si="7"/>
        <v>100</v>
      </c>
      <c r="V43" s="11" t="str">
        <f>IF(COUNTA(A43),IF(ISERROR(VLOOKUP(N43+AB43,計算!$A$16:$B$219,2)),"",VLOOKUP(N43+AB43,計算!$A$16:$B$219,2)),"")</f>
        <v/>
      </c>
      <c r="W43" s="9">
        <f t="shared" si="8"/>
        <v>100</v>
      </c>
      <c r="X43" s="10">
        <f t="shared" si="9"/>
        <v>100</v>
      </c>
      <c r="Y43" s="11" t="str">
        <f>IF(COUNTA(A43),IF(ISERROR(VLOOKUP(O43+AB43,計算!$A$16:$B$219,2)),"",VLOOKUP(O43+AB43,計算!$A$16:$B$219,2)),"")</f>
        <v/>
      </c>
      <c r="Z43" s="19" t="str">
        <f>IF(COUNTA(A43),IF(ISERROR(VLOOKUP(MIN(M43,N43,O43)+AB43,計算!$A$16:$B$219,2)),"",VLOOKUP(MIN(M43,N43,O43)+AB43,計算!$A$16:$B$219,2)),"")</f>
        <v/>
      </c>
      <c r="AB43" s="20">
        <v>100</v>
      </c>
    </row>
    <row r="44" spans="1:28" x14ac:dyDescent="0.15">
      <c r="A44" s="16"/>
      <c r="B44" s="17" t="str">
        <f>IF(A44="","",団体設定!$B$6&amp;"-D"&amp;団体設定!$H$5&amp;"-"&amp;A44)</f>
        <v/>
      </c>
      <c r="C44" s="53"/>
      <c r="D44" s="16"/>
      <c r="E44" s="16"/>
      <c r="F44" s="16"/>
      <c r="G44" s="12" t="s">
        <v>57</v>
      </c>
      <c r="H44" s="16"/>
      <c r="I44" s="12" t="s">
        <v>58</v>
      </c>
      <c r="J44" s="16"/>
      <c r="K44" s="12" t="s">
        <v>60</v>
      </c>
      <c r="L44" s="7" t="s">
        <v>62</v>
      </c>
      <c r="M44" s="16"/>
      <c r="N44" s="16"/>
      <c r="O44" s="16"/>
      <c r="P44" s="13">
        <f t="shared" si="10"/>
        <v>0</v>
      </c>
      <c r="Q44" s="9">
        <f t="shared" si="11"/>
        <v>100</v>
      </c>
      <c r="R44" s="10">
        <f t="shared" si="12"/>
        <v>100</v>
      </c>
      <c r="S44" s="11" t="str">
        <f>IF(COUNTA(A44),IF(ISERROR(VLOOKUP(M44+AB44,計算!$A$16:$B$219,2)),"",VLOOKUP(M44+AB44,計算!$A$16:$B$219,2)),"")</f>
        <v/>
      </c>
      <c r="T44" s="9">
        <f t="shared" si="6"/>
        <v>100</v>
      </c>
      <c r="U44" s="10">
        <f t="shared" si="7"/>
        <v>100</v>
      </c>
      <c r="V44" s="11" t="str">
        <f>IF(COUNTA(A44),IF(ISERROR(VLOOKUP(N44+AB44,計算!$A$16:$B$219,2)),"",VLOOKUP(N44+AB44,計算!$A$16:$B$219,2)),"")</f>
        <v/>
      </c>
      <c r="W44" s="9">
        <f t="shared" si="8"/>
        <v>100</v>
      </c>
      <c r="X44" s="10">
        <f t="shared" si="9"/>
        <v>100</v>
      </c>
      <c r="Y44" s="11" t="str">
        <f>IF(COUNTA(A44),IF(ISERROR(VLOOKUP(O44+AB44,計算!$A$16:$B$219,2)),"",VLOOKUP(O44+AB44,計算!$A$16:$B$219,2)),"")</f>
        <v/>
      </c>
      <c r="Z44" s="19" t="str">
        <f>IF(COUNTA(A44),IF(ISERROR(VLOOKUP(MIN(M44,N44,O44)+AB44,計算!$A$16:$B$219,2)),"",VLOOKUP(MIN(M44,N44,O44)+AB44,計算!$A$16:$B$219,2)),"")</f>
        <v/>
      </c>
      <c r="AB44" s="20">
        <v>100</v>
      </c>
    </row>
    <row r="45" spans="1:28" x14ac:dyDescent="0.15">
      <c r="A45" s="16"/>
      <c r="B45" s="17" t="str">
        <f>IF(A45="","",団体設定!$B$6&amp;"-D"&amp;団体設定!$H$5&amp;"-"&amp;A45)</f>
        <v/>
      </c>
      <c r="C45" s="53"/>
      <c r="D45" s="16"/>
      <c r="E45" s="16"/>
      <c r="F45" s="16"/>
      <c r="G45" s="12" t="s">
        <v>57</v>
      </c>
      <c r="H45" s="16"/>
      <c r="I45" s="12" t="s">
        <v>58</v>
      </c>
      <c r="J45" s="16"/>
      <c r="K45" s="12" t="s">
        <v>60</v>
      </c>
      <c r="L45" s="7" t="s">
        <v>62</v>
      </c>
      <c r="M45" s="16"/>
      <c r="N45" s="16"/>
      <c r="O45" s="16"/>
      <c r="P45" s="13">
        <f t="shared" si="10"/>
        <v>0</v>
      </c>
      <c r="Q45" s="9">
        <f t="shared" si="11"/>
        <v>100</v>
      </c>
      <c r="R45" s="10">
        <f t="shared" si="12"/>
        <v>100</v>
      </c>
      <c r="S45" s="11" t="str">
        <f>IF(COUNTA(A45),IF(ISERROR(VLOOKUP(M45+AB45,計算!$A$16:$B$219,2)),"",VLOOKUP(M45+AB45,計算!$A$16:$B$219,2)),"")</f>
        <v/>
      </c>
      <c r="T45" s="9">
        <f t="shared" si="6"/>
        <v>100</v>
      </c>
      <c r="U45" s="10">
        <f t="shared" si="7"/>
        <v>100</v>
      </c>
      <c r="V45" s="11" t="str">
        <f>IF(COUNTA(A45),IF(ISERROR(VLOOKUP(N45+AB45,計算!$A$16:$B$219,2)),"",VLOOKUP(N45+AB45,計算!$A$16:$B$219,2)),"")</f>
        <v/>
      </c>
      <c r="W45" s="9">
        <f t="shared" si="8"/>
        <v>100</v>
      </c>
      <c r="X45" s="10">
        <f t="shared" si="9"/>
        <v>100</v>
      </c>
      <c r="Y45" s="11" t="str">
        <f>IF(COUNTA(A45),IF(ISERROR(VLOOKUP(O45+AB45,計算!$A$16:$B$219,2)),"",VLOOKUP(O45+AB45,計算!$A$16:$B$219,2)),"")</f>
        <v/>
      </c>
      <c r="Z45" s="19" t="str">
        <f>IF(COUNTA(A45),IF(ISERROR(VLOOKUP(MIN(M45,N45,O45)+AB45,計算!$A$16:$B$219,2)),"",VLOOKUP(MIN(M45,N45,O45)+AB45,計算!$A$16:$B$219,2)),"")</f>
        <v/>
      </c>
      <c r="AB45" s="20">
        <v>100</v>
      </c>
    </row>
    <row r="46" spans="1:28" x14ac:dyDescent="0.15">
      <c r="A46" s="16"/>
      <c r="B46" s="17" t="str">
        <f>IF(A46="","",団体設定!$B$6&amp;"-D"&amp;団体設定!$H$5&amp;"-"&amp;A46)</f>
        <v/>
      </c>
      <c r="C46" s="53"/>
      <c r="D46" s="16"/>
      <c r="E46" s="16"/>
      <c r="F46" s="16"/>
      <c r="G46" s="12" t="s">
        <v>57</v>
      </c>
      <c r="H46" s="16"/>
      <c r="I46" s="12" t="s">
        <v>58</v>
      </c>
      <c r="J46" s="16"/>
      <c r="K46" s="12" t="s">
        <v>60</v>
      </c>
      <c r="L46" s="7" t="s">
        <v>62</v>
      </c>
      <c r="M46" s="16"/>
      <c r="N46" s="16"/>
      <c r="O46" s="16"/>
      <c r="P46" s="13">
        <f t="shared" si="10"/>
        <v>0</v>
      </c>
      <c r="Q46" s="9">
        <f t="shared" si="11"/>
        <v>100</v>
      </c>
      <c r="R46" s="10">
        <f t="shared" si="12"/>
        <v>100</v>
      </c>
      <c r="S46" s="11" t="str">
        <f>IF(COUNTA(A46),IF(ISERROR(VLOOKUP(M46+AB46,計算!$A$16:$B$219,2)),"",VLOOKUP(M46+AB46,計算!$A$16:$B$219,2)),"")</f>
        <v/>
      </c>
      <c r="T46" s="9">
        <f t="shared" si="6"/>
        <v>100</v>
      </c>
      <c r="U46" s="10">
        <f t="shared" si="7"/>
        <v>100</v>
      </c>
      <c r="V46" s="11" t="str">
        <f>IF(COUNTA(A46),IF(ISERROR(VLOOKUP(N46+AB46,計算!$A$16:$B$219,2)),"",VLOOKUP(N46+AB46,計算!$A$16:$B$219,2)),"")</f>
        <v/>
      </c>
      <c r="W46" s="9">
        <f t="shared" si="8"/>
        <v>100</v>
      </c>
      <c r="X46" s="10">
        <f t="shared" si="9"/>
        <v>100</v>
      </c>
      <c r="Y46" s="11" t="str">
        <f>IF(COUNTA(A46),IF(ISERROR(VLOOKUP(O46+AB46,計算!$A$16:$B$219,2)),"",VLOOKUP(O46+AB46,計算!$A$16:$B$219,2)),"")</f>
        <v/>
      </c>
      <c r="Z46" s="19" t="str">
        <f>IF(COUNTA(A46),IF(ISERROR(VLOOKUP(MIN(M46,N46,O46)+AB46,計算!$A$16:$B$219,2)),"",VLOOKUP(MIN(M46,N46,O46)+AB46,計算!$A$16:$B$219,2)),"")</f>
        <v/>
      </c>
      <c r="AB46" s="20">
        <v>100</v>
      </c>
    </row>
    <row r="47" spans="1:28" x14ac:dyDescent="0.15">
      <c r="A47" s="16"/>
      <c r="B47" s="17" t="str">
        <f>IF(A47="","",団体設定!$B$6&amp;"-D"&amp;団体設定!$H$5&amp;"-"&amp;A47)</f>
        <v/>
      </c>
      <c r="C47" s="53"/>
      <c r="D47" s="16"/>
      <c r="E47" s="16"/>
      <c r="F47" s="16"/>
      <c r="G47" s="12" t="s">
        <v>57</v>
      </c>
      <c r="H47" s="16"/>
      <c r="I47" s="12" t="s">
        <v>58</v>
      </c>
      <c r="J47" s="16"/>
      <c r="K47" s="12" t="s">
        <v>60</v>
      </c>
      <c r="L47" s="7" t="s">
        <v>62</v>
      </c>
      <c r="M47" s="16"/>
      <c r="N47" s="16"/>
      <c r="O47" s="16"/>
      <c r="P47" s="13">
        <f t="shared" si="10"/>
        <v>0</v>
      </c>
      <c r="Q47" s="9">
        <f t="shared" si="11"/>
        <v>100</v>
      </c>
      <c r="R47" s="10">
        <f t="shared" si="12"/>
        <v>100</v>
      </c>
      <c r="S47" s="11" t="str">
        <f>IF(COUNTA(A47),IF(ISERROR(VLOOKUP(M47+AB47,計算!$A$16:$B$219,2)),"",VLOOKUP(M47+AB47,計算!$A$16:$B$219,2)),"")</f>
        <v/>
      </c>
      <c r="T47" s="9">
        <f t="shared" si="6"/>
        <v>100</v>
      </c>
      <c r="U47" s="10">
        <f t="shared" si="7"/>
        <v>100</v>
      </c>
      <c r="V47" s="11" t="str">
        <f>IF(COUNTA(A47),IF(ISERROR(VLOOKUP(N47+AB47,計算!$A$16:$B$219,2)),"",VLOOKUP(N47+AB47,計算!$A$16:$B$219,2)),"")</f>
        <v/>
      </c>
      <c r="W47" s="9">
        <f t="shared" si="8"/>
        <v>100</v>
      </c>
      <c r="X47" s="10">
        <f t="shared" si="9"/>
        <v>100</v>
      </c>
      <c r="Y47" s="11" t="str">
        <f>IF(COUNTA(A47),IF(ISERROR(VLOOKUP(O47+AB47,計算!$A$16:$B$219,2)),"",VLOOKUP(O47+AB47,計算!$A$16:$B$219,2)),"")</f>
        <v/>
      </c>
      <c r="Z47" s="19" t="str">
        <f>IF(COUNTA(A47),IF(ISERROR(VLOOKUP(MIN(M47,N47,O47)+AB47,計算!$A$16:$B$219,2)),"",VLOOKUP(MIN(M47,N47,O47)+AB47,計算!$A$16:$B$219,2)),"")</f>
        <v/>
      </c>
      <c r="AB47" s="20">
        <v>100</v>
      </c>
    </row>
    <row r="48" spans="1:28" x14ac:dyDescent="0.15">
      <c r="A48" s="16"/>
      <c r="B48" s="17" t="str">
        <f>IF(A48="","",団体設定!$B$6&amp;"-D"&amp;団体設定!$H$5&amp;"-"&amp;A48)</f>
        <v/>
      </c>
      <c r="C48" s="53"/>
      <c r="D48" s="16"/>
      <c r="E48" s="16"/>
      <c r="F48" s="16"/>
      <c r="G48" s="12" t="s">
        <v>57</v>
      </c>
      <c r="H48" s="16"/>
      <c r="I48" s="12" t="s">
        <v>58</v>
      </c>
      <c r="J48" s="16"/>
      <c r="K48" s="12" t="s">
        <v>60</v>
      </c>
      <c r="L48" s="7" t="s">
        <v>62</v>
      </c>
      <c r="M48" s="16"/>
      <c r="N48" s="16"/>
      <c r="O48" s="16"/>
      <c r="P48" s="13">
        <f t="shared" si="10"/>
        <v>0</v>
      </c>
      <c r="Q48" s="9">
        <f t="shared" si="11"/>
        <v>100</v>
      </c>
      <c r="R48" s="10">
        <f t="shared" si="12"/>
        <v>100</v>
      </c>
      <c r="S48" s="11" t="str">
        <f>IF(COUNTA(A48),IF(ISERROR(VLOOKUP(M48+AB48,計算!$A$16:$B$219,2)),"",VLOOKUP(M48+AB48,計算!$A$16:$B$219,2)),"")</f>
        <v/>
      </c>
      <c r="T48" s="9">
        <f t="shared" si="6"/>
        <v>100</v>
      </c>
      <c r="U48" s="10">
        <f t="shared" si="7"/>
        <v>100</v>
      </c>
      <c r="V48" s="11" t="str">
        <f>IF(COUNTA(A48),IF(ISERROR(VLOOKUP(N48+AB48,計算!$A$16:$B$219,2)),"",VLOOKUP(N48+AB48,計算!$A$16:$B$219,2)),"")</f>
        <v/>
      </c>
      <c r="W48" s="9">
        <f t="shared" si="8"/>
        <v>100</v>
      </c>
      <c r="X48" s="10">
        <f t="shared" si="9"/>
        <v>100</v>
      </c>
      <c r="Y48" s="11" t="str">
        <f>IF(COUNTA(A48),IF(ISERROR(VLOOKUP(O48+AB48,計算!$A$16:$B$219,2)),"",VLOOKUP(O48+AB48,計算!$A$16:$B$219,2)),"")</f>
        <v/>
      </c>
      <c r="Z48" s="19" t="str">
        <f>IF(COUNTA(A48),IF(ISERROR(VLOOKUP(MIN(M48,N48,O48)+AB48,計算!$A$16:$B$219,2)),"",VLOOKUP(MIN(M48,N48,O48)+AB48,計算!$A$16:$B$219,2)),"")</f>
        <v/>
      </c>
      <c r="AB48" s="20">
        <v>100</v>
      </c>
    </row>
    <row r="49" spans="1:28" x14ac:dyDescent="0.15">
      <c r="A49" s="16"/>
      <c r="B49" s="17" t="str">
        <f>IF(A49="","",団体設定!$B$6&amp;"-D"&amp;団体設定!$H$5&amp;"-"&amp;A49)</f>
        <v/>
      </c>
      <c r="C49" s="53"/>
      <c r="D49" s="16"/>
      <c r="E49" s="16"/>
      <c r="F49" s="16"/>
      <c r="G49" s="12" t="s">
        <v>57</v>
      </c>
      <c r="H49" s="16"/>
      <c r="I49" s="12" t="s">
        <v>58</v>
      </c>
      <c r="J49" s="16"/>
      <c r="K49" s="12" t="s">
        <v>60</v>
      </c>
      <c r="L49" s="7" t="s">
        <v>62</v>
      </c>
      <c r="M49" s="16"/>
      <c r="N49" s="16"/>
      <c r="O49" s="16"/>
      <c r="P49" s="13">
        <f t="shared" si="10"/>
        <v>0</v>
      </c>
      <c r="Q49" s="9">
        <f t="shared" si="11"/>
        <v>100</v>
      </c>
      <c r="R49" s="10">
        <f t="shared" si="12"/>
        <v>100</v>
      </c>
      <c r="S49" s="11" t="str">
        <f>IF(COUNTA(A49),IF(ISERROR(VLOOKUP(M49+AB49,計算!$A$16:$B$219,2)),"",VLOOKUP(M49+AB49,計算!$A$16:$B$219,2)),"")</f>
        <v/>
      </c>
      <c r="T49" s="9">
        <f t="shared" si="6"/>
        <v>100</v>
      </c>
      <c r="U49" s="10">
        <f t="shared" si="7"/>
        <v>100</v>
      </c>
      <c r="V49" s="11" t="str">
        <f>IF(COUNTA(A49),IF(ISERROR(VLOOKUP(N49+AB49,計算!$A$16:$B$219,2)),"",VLOOKUP(N49+AB49,計算!$A$16:$B$219,2)),"")</f>
        <v/>
      </c>
      <c r="W49" s="9">
        <f t="shared" si="8"/>
        <v>100</v>
      </c>
      <c r="X49" s="10">
        <f t="shared" si="9"/>
        <v>100</v>
      </c>
      <c r="Y49" s="11" t="str">
        <f>IF(COUNTA(A49),IF(ISERROR(VLOOKUP(O49+AB49,計算!$A$16:$B$219,2)),"",VLOOKUP(O49+AB49,計算!$A$16:$B$219,2)),"")</f>
        <v/>
      </c>
      <c r="Z49" s="19" t="str">
        <f>IF(COUNTA(A49),IF(ISERROR(VLOOKUP(MIN(M49,N49,O49)+AB49,計算!$A$16:$B$219,2)),"",VLOOKUP(MIN(M49,N49,O49)+AB49,計算!$A$16:$B$219,2)),"")</f>
        <v/>
      </c>
      <c r="AB49" s="20">
        <v>100</v>
      </c>
    </row>
    <row r="50" spans="1:28" x14ac:dyDescent="0.15">
      <c r="A50" s="16"/>
      <c r="B50" s="17" t="str">
        <f>IF(A50="","",団体設定!$B$6&amp;"-D"&amp;団体設定!$H$5&amp;"-"&amp;A50)</f>
        <v/>
      </c>
      <c r="C50" s="53"/>
      <c r="D50" s="16"/>
      <c r="E50" s="16"/>
      <c r="F50" s="16"/>
      <c r="G50" s="12" t="s">
        <v>57</v>
      </c>
      <c r="H50" s="16"/>
      <c r="I50" s="12" t="s">
        <v>58</v>
      </c>
      <c r="J50" s="16"/>
      <c r="K50" s="12" t="s">
        <v>60</v>
      </c>
      <c r="L50" s="7" t="s">
        <v>62</v>
      </c>
      <c r="M50" s="16"/>
      <c r="N50" s="16"/>
      <c r="O50" s="16"/>
      <c r="P50" s="13">
        <f t="shared" si="10"/>
        <v>0</v>
      </c>
      <c r="Q50" s="9">
        <f t="shared" si="11"/>
        <v>100</v>
      </c>
      <c r="R50" s="10">
        <f t="shared" si="12"/>
        <v>100</v>
      </c>
      <c r="S50" s="11" t="str">
        <f>IF(COUNTA(A50),IF(ISERROR(VLOOKUP(M50+AB50,計算!$A$16:$B$219,2)),"",VLOOKUP(M50+AB50,計算!$A$16:$B$219,2)),"")</f>
        <v/>
      </c>
      <c r="T50" s="9">
        <f t="shared" si="6"/>
        <v>100</v>
      </c>
      <c r="U50" s="10">
        <f t="shared" si="7"/>
        <v>100</v>
      </c>
      <c r="V50" s="11" t="str">
        <f>IF(COUNTA(A50),IF(ISERROR(VLOOKUP(N50+AB50,計算!$A$16:$B$219,2)),"",VLOOKUP(N50+AB50,計算!$A$16:$B$219,2)),"")</f>
        <v/>
      </c>
      <c r="W50" s="9">
        <f t="shared" si="8"/>
        <v>100</v>
      </c>
      <c r="X50" s="10">
        <f t="shared" si="9"/>
        <v>100</v>
      </c>
      <c r="Y50" s="11" t="str">
        <f>IF(COUNTA(A50),IF(ISERROR(VLOOKUP(O50+AB50,計算!$A$16:$B$219,2)),"",VLOOKUP(O50+AB50,計算!$A$16:$B$219,2)),"")</f>
        <v/>
      </c>
      <c r="Z50" s="19" t="str">
        <f>IF(COUNTA(A50),IF(ISERROR(VLOOKUP(MIN(M50,N50,O50)+AB50,計算!$A$16:$B$219,2)),"",VLOOKUP(MIN(M50,N50,O50)+AB50,計算!$A$16:$B$219,2)),"")</f>
        <v/>
      </c>
      <c r="AB50" s="20">
        <v>100</v>
      </c>
    </row>
    <row r="51" spans="1:28" x14ac:dyDescent="0.15">
      <c r="A51" s="16"/>
      <c r="B51" s="17" t="str">
        <f>IF(A51="","",団体設定!$B$6&amp;"-D"&amp;団体設定!$H$5&amp;"-"&amp;A51)</f>
        <v/>
      </c>
      <c r="C51" s="53"/>
      <c r="D51" s="16"/>
      <c r="E51" s="16"/>
      <c r="F51" s="16"/>
      <c r="G51" s="12" t="s">
        <v>57</v>
      </c>
      <c r="H51" s="16"/>
      <c r="I51" s="12" t="s">
        <v>58</v>
      </c>
      <c r="J51" s="16"/>
      <c r="K51" s="12" t="s">
        <v>60</v>
      </c>
      <c r="L51" s="7" t="s">
        <v>62</v>
      </c>
      <c r="M51" s="16"/>
      <c r="N51" s="16"/>
      <c r="O51" s="16"/>
      <c r="P51" s="13">
        <f t="shared" si="10"/>
        <v>0</v>
      </c>
      <c r="Q51" s="9">
        <f t="shared" si="11"/>
        <v>100</v>
      </c>
      <c r="R51" s="10">
        <f t="shared" si="12"/>
        <v>100</v>
      </c>
      <c r="S51" s="11" t="str">
        <f>IF(COUNTA(A51),IF(ISERROR(VLOOKUP(M51+AB51,計算!$A$16:$B$219,2)),"",VLOOKUP(M51+AB51,計算!$A$16:$B$219,2)),"")</f>
        <v/>
      </c>
      <c r="T51" s="9">
        <f t="shared" si="6"/>
        <v>100</v>
      </c>
      <c r="U51" s="10">
        <f t="shared" si="7"/>
        <v>100</v>
      </c>
      <c r="V51" s="11" t="str">
        <f>IF(COUNTA(A51),IF(ISERROR(VLOOKUP(N51+AB51,計算!$A$16:$B$219,2)),"",VLOOKUP(N51+AB51,計算!$A$16:$B$219,2)),"")</f>
        <v/>
      </c>
      <c r="W51" s="9">
        <f t="shared" si="8"/>
        <v>100</v>
      </c>
      <c r="X51" s="10">
        <f t="shared" si="9"/>
        <v>100</v>
      </c>
      <c r="Y51" s="11" t="str">
        <f>IF(COUNTA(A51),IF(ISERROR(VLOOKUP(O51+AB51,計算!$A$16:$B$219,2)),"",VLOOKUP(O51+AB51,計算!$A$16:$B$219,2)),"")</f>
        <v/>
      </c>
      <c r="Z51" s="19" t="str">
        <f>IF(COUNTA(A51),IF(ISERROR(VLOOKUP(MIN(M51,N51,O51)+AB51,計算!$A$16:$B$219,2)),"",VLOOKUP(MIN(M51,N51,O51)+AB51,計算!$A$16:$B$219,2)),"")</f>
        <v/>
      </c>
      <c r="AB51" s="20">
        <v>100</v>
      </c>
    </row>
    <row r="52" spans="1:28" x14ac:dyDescent="0.15">
      <c r="A52" s="16"/>
      <c r="B52" s="17" t="str">
        <f>IF(A52="","",団体設定!$B$6&amp;"-D"&amp;団体設定!$H$5&amp;"-"&amp;A52)</f>
        <v/>
      </c>
      <c r="C52" s="53"/>
      <c r="D52" s="16"/>
      <c r="E52" s="16"/>
      <c r="F52" s="16"/>
      <c r="G52" s="12" t="s">
        <v>57</v>
      </c>
      <c r="H52" s="16"/>
      <c r="I52" s="12" t="s">
        <v>58</v>
      </c>
      <c r="J52" s="16"/>
      <c r="K52" s="12" t="s">
        <v>60</v>
      </c>
      <c r="L52" s="7" t="s">
        <v>62</v>
      </c>
      <c r="M52" s="16"/>
      <c r="N52" s="16"/>
      <c r="O52" s="16"/>
      <c r="P52" s="13">
        <f t="shared" si="10"/>
        <v>0</v>
      </c>
      <c r="Q52" s="9">
        <f t="shared" si="11"/>
        <v>100</v>
      </c>
      <c r="R52" s="10">
        <f t="shared" si="12"/>
        <v>100</v>
      </c>
      <c r="S52" s="11" t="str">
        <f>IF(COUNTA(A52),IF(ISERROR(VLOOKUP(M52+AB52,計算!$A$16:$B$219,2)),"",VLOOKUP(M52+AB52,計算!$A$16:$B$219,2)),"")</f>
        <v/>
      </c>
      <c r="T52" s="9">
        <f t="shared" si="6"/>
        <v>100</v>
      </c>
      <c r="U52" s="10">
        <f t="shared" si="7"/>
        <v>100</v>
      </c>
      <c r="V52" s="11" t="str">
        <f>IF(COUNTA(A52),IF(ISERROR(VLOOKUP(N52+AB52,計算!$A$16:$B$219,2)),"",VLOOKUP(N52+AB52,計算!$A$16:$B$219,2)),"")</f>
        <v/>
      </c>
      <c r="W52" s="9">
        <f t="shared" si="8"/>
        <v>100</v>
      </c>
      <c r="X52" s="10">
        <f t="shared" si="9"/>
        <v>100</v>
      </c>
      <c r="Y52" s="11" t="str">
        <f>IF(COUNTA(A52),IF(ISERROR(VLOOKUP(O52+AB52,計算!$A$16:$B$219,2)),"",VLOOKUP(O52+AB52,計算!$A$16:$B$219,2)),"")</f>
        <v/>
      </c>
      <c r="Z52" s="19" t="str">
        <f>IF(COUNTA(A52),IF(ISERROR(VLOOKUP(MIN(M52,N52,O52)+AB52,計算!$A$16:$B$219,2)),"",VLOOKUP(MIN(M52,N52,O52)+AB52,計算!$A$16:$B$219,2)),"")</f>
        <v/>
      </c>
      <c r="AB52" s="20">
        <v>100</v>
      </c>
    </row>
    <row r="53" spans="1:28" x14ac:dyDescent="0.15">
      <c r="A53" s="16"/>
      <c r="B53" s="17" t="str">
        <f>IF(A53="","",団体設定!$B$6&amp;"-D"&amp;団体設定!$H$5&amp;"-"&amp;A53)</f>
        <v/>
      </c>
      <c r="C53" s="53"/>
      <c r="D53" s="16"/>
      <c r="E53" s="16"/>
      <c r="F53" s="16"/>
      <c r="G53" s="12" t="s">
        <v>57</v>
      </c>
      <c r="H53" s="16"/>
      <c r="I53" s="12" t="s">
        <v>58</v>
      </c>
      <c r="J53" s="16"/>
      <c r="K53" s="12" t="s">
        <v>60</v>
      </c>
      <c r="L53" s="7" t="s">
        <v>62</v>
      </c>
      <c r="M53" s="16"/>
      <c r="N53" s="16"/>
      <c r="O53" s="16"/>
      <c r="P53" s="13">
        <f t="shared" si="10"/>
        <v>0</v>
      </c>
      <c r="Q53" s="9">
        <f t="shared" si="11"/>
        <v>100</v>
      </c>
      <c r="R53" s="10">
        <f t="shared" si="12"/>
        <v>100</v>
      </c>
      <c r="S53" s="11" t="str">
        <f>IF(COUNTA(A53),IF(ISERROR(VLOOKUP(M53+AB53,計算!$A$16:$B$219,2)),"",VLOOKUP(M53+AB53,計算!$A$16:$B$219,2)),"")</f>
        <v/>
      </c>
      <c r="T53" s="9">
        <f t="shared" si="6"/>
        <v>100</v>
      </c>
      <c r="U53" s="10">
        <f t="shared" si="7"/>
        <v>100</v>
      </c>
      <c r="V53" s="11" t="str">
        <f>IF(COUNTA(A53),IF(ISERROR(VLOOKUP(N53+AB53,計算!$A$16:$B$219,2)),"",VLOOKUP(N53+AB53,計算!$A$16:$B$219,2)),"")</f>
        <v/>
      </c>
      <c r="W53" s="9">
        <f t="shared" si="8"/>
        <v>100</v>
      </c>
      <c r="X53" s="10">
        <f t="shared" si="9"/>
        <v>100</v>
      </c>
      <c r="Y53" s="11" t="str">
        <f>IF(COUNTA(A53),IF(ISERROR(VLOOKUP(O53+AB53,計算!$A$16:$B$219,2)),"",VLOOKUP(O53+AB53,計算!$A$16:$B$219,2)),"")</f>
        <v/>
      </c>
      <c r="Z53" s="19" t="str">
        <f>IF(COUNTA(A53),IF(ISERROR(VLOOKUP(MIN(M53,N53,O53)+AB53,計算!$A$16:$B$219,2)),"",VLOOKUP(MIN(M53,N53,O53)+AB53,計算!$A$16:$B$219,2)),"")</f>
        <v/>
      </c>
      <c r="AB53" s="20">
        <v>100</v>
      </c>
    </row>
    <row r="54" spans="1:28" x14ac:dyDescent="0.15">
      <c r="A54" s="16"/>
      <c r="B54" s="17" t="str">
        <f>IF(A54="","",団体設定!$B$6&amp;"-D"&amp;団体設定!$H$5&amp;"-"&amp;A54)</f>
        <v/>
      </c>
      <c r="C54" s="53"/>
      <c r="D54" s="16"/>
      <c r="E54" s="16"/>
      <c r="F54" s="16"/>
      <c r="G54" s="12" t="s">
        <v>57</v>
      </c>
      <c r="H54" s="16"/>
      <c r="I54" s="12" t="s">
        <v>58</v>
      </c>
      <c r="J54" s="16"/>
      <c r="K54" s="12" t="s">
        <v>60</v>
      </c>
      <c r="L54" s="7" t="s">
        <v>62</v>
      </c>
      <c r="M54" s="16"/>
      <c r="N54" s="16"/>
      <c r="O54" s="16"/>
      <c r="P54" s="13">
        <f t="shared" si="10"/>
        <v>0</v>
      </c>
      <c r="Q54" s="9">
        <f t="shared" si="11"/>
        <v>100</v>
      </c>
      <c r="R54" s="10">
        <f t="shared" si="12"/>
        <v>100</v>
      </c>
      <c r="S54" s="11" t="str">
        <f>IF(COUNTA(A54),IF(ISERROR(VLOOKUP(M54+AB54,計算!$A$16:$B$219,2)),"",VLOOKUP(M54+AB54,計算!$A$16:$B$219,2)),"")</f>
        <v/>
      </c>
      <c r="T54" s="9">
        <f t="shared" si="6"/>
        <v>100</v>
      </c>
      <c r="U54" s="10">
        <f t="shared" si="7"/>
        <v>100</v>
      </c>
      <c r="V54" s="11" t="str">
        <f>IF(COUNTA(A54),IF(ISERROR(VLOOKUP(N54+AB54,計算!$A$16:$B$219,2)),"",VLOOKUP(N54+AB54,計算!$A$16:$B$219,2)),"")</f>
        <v/>
      </c>
      <c r="W54" s="9">
        <f t="shared" si="8"/>
        <v>100</v>
      </c>
      <c r="X54" s="10">
        <f t="shared" si="9"/>
        <v>100</v>
      </c>
      <c r="Y54" s="11" t="str">
        <f>IF(COUNTA(A54),IF(ISERROR(VLOOKUP(O54+AB54,計算!$A$16:$B$219,2)),"",VLOOKUP(O54+AB54,計算!$A$16:$B$219,2)),"")</f>
        <v/>
      </c>
      <c r="Z54" s="19" t="str">
        <f>IF(COUNTA(A54),IF(ISERROR(VLOOKUP(MIN(M54,N54,O54)+AB54,計算!$A$16:$B$219,2)),"",VLOOKUP(MIN(M54,N54,O54)+AB54,計算!$A$16:$B$219,2)),"")</f>
        <v/>
      </c>
      <c r="AB54" s="20">
        <v>100</v>
      </c>
    </row>
    <row r="55" spans="1:28" x14ac:dyDescent="0.15">
      <c r="A55" s="16"/>
      <c r="B55" s="17" t="str">
        <f>IF(A55="","",団体設定!$B$6&amp;"-D"&amp;団体設定!$H$5&amp;"-"&amp;A55)</f>
        <v/>
      </c>
      <c r="C55" s="53"/>
      <c r="D55" s="16"/>
      <c r="E55" s="16"/>
      <c r="F55" s="16"/>
      <c r="G55" s="12" t="s">
        <v>57</v>
      </c>
      <c r="H55" s="16"/>
      <c r="I55" s="12" t="s">
        <v>58</v>
      </c>
      <c r="J55" s="16"/>
      <c r="K55" s="12" t="s">
        <v>60</v>
      </c>
      <c r="L55" s="7" t="s">
        <v>62</v>
      </c>
      <c r="M55" s="16"/>
      <c r="N55" s="16"/>
      <c r="O55" s="16"/>
      <c r="P55" s="13">
        <f t="shared" si="10"/>
        <v>0</v>
      </c>
      <c r="Q55" s="9">
        <f t="shared" si="11"/>
        <v>100</v>
      </c>
      <c r="R55" s="10">
        <f t="shared" si="12"/>
        <v>100</v>
      </c>
      <c r="S55" s="11" t="str">
        <f>IF(COUNTA(A55),IF(ISERROR(VLOOKUP(M55+AB55,計算!$A$16:$B$219,2)),"",VLOOKUP(M55+AB55,計算!$A$16:$B$219,2)),"")</f>
        <v/>
      </c>
      <c r="T55" s="9">
        <f t="shared" si="6"/>
        <v>100</v>
      </c>
      <c r="U55" s="10">
        <f t="shared" si="7"/>
        <v>100</v>
      </c>
      <c r="V55" s="11" t="str">
        <f>IF(COUNTA(A55),IF(ISERROR(VLOOKUP(N55+AB55,計算!$A$16:$B$219,2)),"",VLOOKUP(N55+AB55,計算!$A$16:$B$219,2)),"")</f>
        <v/>
      </c>
      <c r="W55" s="9">
        <f t="shared" si="8"/>
        <v>100</v>
      </c>
      <c r="X55" s="10">
        <f t="shared" si="9"/>
        <v>100</v>
      </c>
      <c r="Y55" s="11" t="str">
        <f>IF(COUNTA(A55),IF(ISERROR(VLOOKUP(O55+AB55,計算!$A$16:$B$219,2)),"",VLOOKUP(O55+AB55,計算!$A$16:$B$219,2)),"")</f>
        <v/>
      </c>
      <c r="Z55" s="19" t="str">
        <f>IF(COUNTA(A55),IF(ISERROR(VLOOKUP(MIN(M55,N55,O55)+AB55,計算!$A$16:$B$219,2)),"",VLOOKUP(MIN(M55,N55,O55)+AB55,計算!$A$16:$B$219,2)),"")</f>
        <v/>
      </c>
      <c r="AB55" s="20">
        <v>100</v>
      </c>
    </row>
    <row r="56" spans="1:28" x14ac:dyDescent="0.15">
      <c r="A56" s="16"/>
      <c r="B56" s="17" t="str">
        <f>IF(A56="","",団体設定!$B$6&amp;"-D"&amp;団体設定!$H$5&amp;"-"&amp;A56)</f>
        <v/>
      </c>
      <c r="C56" s="53"/>
      <c r="D56" s="16"/>
      <c r="E56" s="16"/>
      <c r="F56" s="16"/>
      <c r="G56" s="12" t="s">
        <v>57</v>
      </c>
      <c r="H56" s="16"/>
      <c r="I56" s="12" t="s">
        <v>58</v>
      </c>
      <c r="J56" s="16"/>
      <c r="K56" s="12" t="s">
        <v>60</v>
      </c>
      <c r="L56" s="7" t="s">
        <v>62</v>
      </c>
      <c r="M56" s="16"/>
      <c r="N56" s="16"/>
      <c r="O56" s="16"/>
      <c r="P56" s="13">
        <f t="shared" si="10"/>
        <v>0</v>
      </c>
      <c r="Q56" s="9">
        <f t="shared" si="11"/>
        <v>100</v>
      </c>
      <c r="R56" s="10">
        <f t="shared" si="12"/>
        <v>100</v>
      </c>
      <c r="S56" s="11" t="str">
        <f>IF(COUNTA(A56),IF(ISERROR(VLOOKUP(M56+AB56,計算!$A$16:$B$219,2)),"",VLOOKUP(M56+AB56,計算!$A$16:$B$219,2)),"")</f>
        <v/>
      </c>
      <c r="T56" s="9">
        <f t="shared" si="6"/>
        <v>100</v>
      </c>
      <c r="U56" s="10">
        <f t="shared" si="7"/>
        <v>100</v>
      </c>
      <c r="V56" s="11" t="str">
        <f>IF(COUNTA(A56),IF(ISERROR(VLOOKUP(N56+AB56,計算!$A$16:$B$219,2)),"",VLOOKUP(N56+AB56,計算!$A$16:$B$219,2)),"")</f>
        <v/>
      </c>
      <c r="W56" s="9">
        <f t="shared" si="8"/>
        <v>100</v>
      </c>
      <c r="X56" s="10">
        <f t="shared" si="9"/>
        <v>100</v>
      </c>
      <c r="Y56" s="11" t="str">
        <f>IF(COUNTA(A56),IF(ISERROR(VLOOKUP(O56+AB56,計算!$A$16:$B$219,2)),"",VLOOKUP(O56+AB56,計算!$A$16:$B$219,2)),"")</f>
        <v/>
      </c>
      <c r="Z56" s="19" t="str">
        <f>IF(COUNTA(A56),IF(ISERROR(VLOOKUP(MIN(M56,N56,O56)+AB56,計算!$A$16:$B$219,2)),"",VLOOKUP(MIN(M56,N56,O56)+AB56,計算!$A$16:$B$219,2)),"")</f>
        <v/>
      </c>
      <c r="AB56" s="20">
        <v>100</v>
      </c>
    </row>
    <row r="57" spans="1:28" x14ac:dyDescent="0.15">
      <c r="A57" s="16"/>
      <c r="B57" s="17" t="str">
        <f>IF(A57="","",団体設定!$B$6&amp;"-D"&amp;団体設定!$H$5&amp;"-"&amp;A57)</f>
        <v/>
      </c>
      <c r="C57" s="53"/>
      <c r="D57" s="16"/>
      <c r="E57" s="16"/>
      <c r="F57" s="16"/>
      <c r="G57" s="12" t="s">
        <v>57</v>
      </c>
      <c r="H57" s="16"/>
      <c r="I57" s="12" t="s">
        <v>58</v>
      </c>
      <c r="J57" s="16"/>
      <c r="K57" s="12" t="s">
        <v>60</v>
      </c>
      <c r="L57" s="7" t="s">
        <v>62</v>
      </c>
      <c r="M57" s="16"/>
      <c r="N57" s="16"/>
      <c r="O57" s="16"/>
      <c r="P57" s="13">
        <f t="shared" si="10"/>
        <v>0</v>
      </c>
      <c r="Q57" s="9">
        <f t="shared" si="11"/>
        <v>100</v>
      </c>
      <c r="R57" s="10">
        <f t="shared" si="12"/>
        <v>100</v>
      </c>
      <c r="S57" s="11" t="str">
        <f>IF(COUNTA(A57),IF(ISERROR(VLOOKUP(M57+AB57,計算!$A$16:$B$219,2)),"",VLOOKUP(M57+AB57,計算!$A$16:$B$219,2)),"")</f>
        <v/>
      </c>
      <c r="T57" s="9">
        <f t="shared" si="6"/>
        <v>100</v>
      </c>
      <c r="U57" s="10">
        <f t="shared" si="7"/>
        <v>100</v>
      </c>
      <c r="V57" s="11" t="str">
        <f>IF(COUNTA(A57),IF(ISERROR(VLOOKUP(N57+AB57,計算!$A$16:$B$219,2)),"",VLOOKUP(N57+AB57,計算!$A$16:$B$219,2)),"")</f>
        <v/>
      </c>
      <c r="W57" s="9">
        <f t="shared" si="8"/>
        <v>100</v>
      </c>
      <c r="X57" s="10">
        <f t="shared" si="9"/>
        <v>100</v>
      </c>
      <c r="Y57" s="11" t="str">
        <f>IF(COUNTA(A57),IF(ISERROR(VLOOKUP(O57+AB57,計算!$A$16:$B$219,2)),"",VLOOKUP(O57+AB57,計算!$A$16:$B$219,2)),"")</f>
        <v/>
      </c>
      <c r="Z57" s="19" t="str">
        <f>IF(COUNTA(A57),IF(ISERROR(VLOOKUP(MIN(M57,N57,O57)+AB57,計算!$A$16:$B$219,2)),"",VLOOKUP(MIN(M57,N57,O57)+AB57,計算!$A$16:$B$219,2)),"")</f>
        <v/>
      </c>
      <c r="AB57" s="20">
        <v>100</v>
      </c>
    </row>
    <row r="58" spans="1:28" x14ac:dyDescent="0.15">
      <c r="A58" s="16"/>
      <c r="B58" s="17" t="str">
        <f>IF(A58="","",団体設定!$B$6&amp;"-D"&amp;団体設定!$H$5&amp;"-"&amp;A58)</f>
        <v/>
      </c>
      <c r="C58" s="53"/>
      <c r="D58" s="16"/>
      <c r="E58" s="16"/>
      <c r="F58" s="16"/>
      <c r="G58" s="12" t="s">
        <v>57</v>
      </c>
      <c r="H58" s="16"/>
      <c r="I58" s="12" t="s">
        <v>58</v>
      </c>
      <c r="J58" s="16"/>
      <c r="K58" s="12" t="s">
        <v>60</v>
      </c>
      <c r="L58" s="7" t="s">
        <v>62</v>
      </c>
      <c r="M58" s="16"/>
      <c r="N58" s="16"/>
      <c r="O58" s="16"/>
      <c r="P58" s="13">
        <f t="shared" si="10"/>
        <v>0</v>
      </c>
      <c r="Q58" s="9">
        <f t="shared" si="11"/>
        <v>100</v>
      </c>
      <c r="R58" s="10">
        <f t="shared" si="12"/>
        <v>100</v>
      </c>
      <c r="S58" s="11" t="str">
        <f>IF(COUNTA(A58),IF(ISERROR(VLOOKUP(M58+AB58,計算!$A$16:$B$219,2)),"",VLOOKUP(M58+AB58,計算!$A$16:$B$219,2)),"")</f>
        <v/>
      </c>
      <c r="T58" s="9">
        <f t="shared" si="6"/>
        <v>100</v>
      </c>
      <c r="U58" s="10">
        <f t="shared" si="7"/>
        <v>100</v>
      </c>
      <c r="V58" s="11" t="str">
        <f>IF(COUNTA(A58),IF(ISERROR(VLOOKUP(N58+AB58,計算!$A$16:$B$219,2)),"",VLOOKUP(N58+AB58,計算!$A$16:$B$219,2)),"")</f>
        <v/>
      </c>
      <c r="W58" s="9">
        <f t="shared" si="8"/>
        <v>100</v>
      </c>
      <c r="X58" s="10">
        <f t="shared" si="9"/>
        <v>100</v>
      </c>
      <c r="Y58" s="11" t="str">
        <f>IF(COUNTA(A58),IF(ISERROR(VLOOKUP(O58+AB58,計算!$A$16:$B$219,2)),"",VLOOKUP(O58+AB58,計算!$A$16:$B$219,2)),"")</f>
        <v/>
      </c>
      <c r="Z58" s="19" t="str">
        <f>IF(COUNTA(A58),IF(ISERROR(VLOOKUP(MIN(M58,N58,O58)+AB58,計算!$A$16:$B$219,2)),"",VLOOKUP(MIN(M58,N58,O58)+AB58,計算!$A$16:$B$219,2)),"")</f>
        <v/>
      </c>
      <c r="AB58" s="20">
        <v>100</v>
      </c>
    </row>
    <row r="59" spans="1:28" x14ac:dyDescent="0.15">
      <c r="A59" s="16"/>
      <c r="B59" s="17" t="str">
        <f>IF(A59="","",団体設定!$B$6&amp;"-D"&amp;団体設定!$H$5&amp;"-"&amp;A59)</f>
        <v/>
      </c>
      <c r="C59" s="53"/>
      <c r="D59" s="16"/>
      <c r="E59" s="16"/>
      <c r="F59" s="16"/>
      <c r="G59" s="12" t="s">
        <v>57</v>
      </c>
      <c r="H59" s="16"/>
      <c r="I59" s="12" t="s">
        <v>58</v>
      </c>
      <c r="J59" s="16"/>
      <c r="K59" s="12" t="s">
        <v>60</v>
      </c>
      <c r="L59" s="7" t="s">
        <v>62</v>
      </c>
      <c r="M59" s="16"/>
      <c r="N59" s="16"/>
      <c r="O59" s="16"/>
      <c r="P59" s="13">
        <f t="shared" si="10"/>
        <v>0</v>
      </c>
      <c r="Q59" s="9">
        <f t="shared" si="11"/>
        <v>100</v>
      </c>
      <c r="R59" s="10">
        <f t="shared" si="12"/>
        <v>100</v>
      </c>
      <c r="S59" s="11" t="str">
        <f>IF(COUNTA(A59),IF(ISERROR(VLOOKUP(M59+AB59,計算!$A$16:$B$219,2)),"",VLOOKUP(M59+AB59,計算!$A$16:$B$219,2)),"")</f>
        <v/>
      </c>
      <c r="T59" s="9">
        <f t="shared" si="6"/>
        <v>100</v>
      </c>
      <c r="U59" s="10">
        <f t="shared" si="7"/>
        <v>100</v>
      </c>
      <c r="V59" s="11" t="str">
        <f>IF(COUNTA(A59),IF(ISERROR(VLOOKUP(N59+AB59,計算!$A$16:$B$219,2)),"",VLOOKUP(N59+AB59,計算!$A$16:$B$219,2)),"")</f>
        <v/>
      </c>
      <c r="W59" s="9">
        <f t="shared" si="8"/>
        <v>100</v>
      </c>
      <c r="X59" s="10">
        <f t="shared" si="9"/>
        <v>100</v>
      </c>
      <c r="Y59" s="11" t="str">
        <f>IF(COUNTA(A59),IF(ISERROR(VLOOKUP(O59+AB59,計算!$A$16:$B$219,2)),"",VLOOKUP(O59+AB59,計算!$A$16:$B$219,2)),"")</f>
        <v/>
      </c>
      <c r="Z59" s="19" t="str">
        <f>IF(COUNTA(A59),IF(ISERROR(VLOOKUP(MIN(M59,N59,O59)+AB59,計算!$A$16:$B$219,2)),"",VLOOKUP(MIN(M59,N59,O59)+AB59,計算!$A$16:$B$219,2)),"")</f>
        <v/>
      </c>
      <c r="AB59" s="20">
        <v>100</v>
      </c>
    </row>
    <row r="60" spans="1:28" x14ac:dyDescent="0.15">
      <c r="A60" s="16"/>
      <c r="B60" s="17" t="str">
        <f>IF(A60="","",団体設定!$B$6&amp;"-D"&amp;団体設定!$H$5&amp;"-"&amp;A60)</f>
        <v/>
      </c>
      <c r="C60" s="53"/>
      <c r="D60" s="16"/>
      <c r="E60" s="16"/>
      <c r="F60" s="16"/>
      <c r="G60" s="12" t="s">
        <v>57</v>
      </c>
      <c r="H60" s="16"/>
      <c r="I60" s="12" t="s">
        <v>58</v>
      </c>
      <c r="J60" s="16"/>
      <c r="K60" s="12" t="s">
        <v>60</v>
      </c>
      <c r="L60" s="7" t="s">
        <v>62</v>
      </c>
      <c r="M60" s="16"/>
      <c r="N60" s="16"/>
      <c r="O60" s="16"/>
      <c r="P60" s="13">
        <f t="shared" si="10"/>
        <v>0</v>
      </c>
      <c r="Q60" s="9">
        <f t="shared" si="11"/>
        <v>100</v>
      </c>
      <c r="R60" s="10">
        <f t="shared" si="12"/>
        <v>100</v>
      </c>
      <c r="S60" s="11" t="str">
        <f>IF(COUNTA(A60),IF(ISERROR(VLOOKUP(M60+AB60,計算!$A$16:$B$219,2)),"",VLOOKUP(M60+AB60,計算!$A$16:$B$219,2)),"")</f>
        <v/>
      </c>
      <c r="T60" s="9">
        <f t="shared" si="6"/>
        <v>100</v>
      </c>
      <c r="U60" s="10">
        <f t="shared" si="7"/>
        <v>100</v>
      </c>
      <c r="V60" s="11" t="str">
        <f>IF(COUNTA(A60),IF(ISERROR(VLOOKUP(N60+AB60,計算!$A$16:$B$219,2)),"",VLOOKUP(N60+AB60,計算!$A$16:$B$219,2)),"")</f>
        <v/>
      </c>
      <c r="W60" s="9">
        <f t="shared" si="8"/>
        <v>100</v>
      </c>
      <c r="X60" s="10">
        <f t="shared" si="9"/>
        <v>100</v>
      </c>
      <c r="Y60" s="11" t="str">
        <f>IF(COUNTA(A60),IF(ISERROR(VLOOKUP(O60+AB60,計算!$A$16:$B$219,2)),"",VLOOKUP(O60+AB60,計算!$A$16:$B$219,2)),"")</f>
        <v/>
      </c>
      <c r="Z60" s="19" t="str">
        <f>IF(COUNTA(A60),IF(ISERROR(VLOOKUP(MIN(M60,N60,O60)+AB60,計算!$A$16:$B$219,2)),"",VLOOKUP(MIN(M60,N60,O60)+AB60,計算!$A$16:$B$219,2)),"")</f>
        <v/>
      </c>
      <c r="AB60" s="20">
        <v>100</v>
      </c>
    </row>
    <row r="61" spans="1:28" x14ac:dyDescent="0.15">
      <c r="A61" s="16"/>
      <c r="B61" s="17" t="str">
        <f>IF(A61="","",団体設定!$B$6&amp;"-D"&amp;団体設定!$H$5&amp;"-"&amp;A61)</f>
        <v/>
      </c>
      <c r="C61" s="53"/>
      <c r="D61" s="16"/>
      <c r="E61" s="16"/>
      <c r="F61" s="16"/>
      <c r="G61" s="12" t="s">
        <v>57</v>
      </c>
      <c r="H61" s="16"/>
      <c r="I61" s="12" t="s">
        <v>58</v>
      </c>
      <c r="J61" s="16"/>
      <c r="K61" s="12" t="s">
        <v>60</v>
      </c>
      <c r="L61" s="7" t="s">
        <v>62</v>
      </c>
      <c r="M61" s="16"/>
      <c r="N61" s="16"/>
      <c r="O61" s="16"/>
      <c r="P61" s="13">
        <f t="shared" si="10"/>
        <v>0</v>
      </c>
      <c r="Q61" s="9">
        <f t="shared" si="11"/>
        <v>100</v>
      </c>
      <c r="R61" s="10">
        <f t="shared" si="12"/>
        <v>100</v>
      </c>
      <c r="S61" s="11" t="str">
        <f>IF(COUNTA(A61),IF(ISERROR(VLOOKUP(M61+AB61,計算!$A$16:$B$219,2)),"",VLOOKUP(M61+AB61,計算!$A$16:$B$219,2)),"")</f>
        <v/>
      </c>
      <c r="T61" s="9">
        <f t="shared" si="6"/>
        <v>100</v>
      </c>
      <c r="U61" s="10">
        <f t="shared" si="7"/>
        <v>100</v>
      </c>
      <c r="V61" s="11" t="str">
        <f>IF(COUNTA(A61),IF(ISERROR(VLOOKUP(N61+AB61,計算!$A$16:$B$219,2)),"",VLOOKUP(N61+AB61,計算!$A$16:$B$219,2)),"")</f>
        <v/>
      </c>
      <c r="W61" s="9">
        <f t="shared" si="8"/>
        <v>100</v>
      </c>
      <c r="X61" s="10">
        <f t="shared" si="9"/>
        <v>100</v>
      </c>
      <c r="Y61" s="11" t="str">
        <f>IF(COUNTA(A61),IF(ISERROR(VLOOKUP(O61+AB61,計算!$A$16:$B$219,2)),"",VLOOKUP(O61+AB61,計算!$A$16:$B$219,2)),"")</f>
        <v/>
      </c>
      <c r="Z61" s="19" t="str">
        <f>IF(COUNTA(A61),IF(ISERROR(VLOOKUP(MIN(M61,N61,O61)+AB61,計算!$A$16:$B$219,2)),"",VLOOKUP(MIN(M61,N61,O61)+AB61,計算!$A$16:$B$219,2)),"")</f>
        <v/>
      </c>
      <c r="AB61" s="20">
        <v>100</v>
      </c>
    </row>
    <row r="62" spans="1:28" x14ac:dyDescent="0.15">
      <c r="A62" s="16"/>
      <c r="B62" s="17" t="str">
        <f>IF(A62="","",団体設定!$B$6&amp;"-D"&amp;団体設定!$H$5&amp;"-"&amp;A62)</f>
        <v/>
      </c>
      <c r="C62" s="53"/>
      <c r="D62" s="16"/>
      <c r="E62" s="16"/>
      <c r="F62" s="16"/>
      <c r="G62" s="12" t="s">
        <v>57</v>
      </c>
      <c r="H62" s="16"/>
      <c r="I62" s="12" t="s">
        <v>58</v>
      </c>
      <c r="J62" s="16"/>
      <c r="K62" s="12" t="s">
        <v>60</v>
      </c>
      <c r="L62" s="7" t="s">
        <v>62</v>
      </c>
      <c r="M62" s="16"/>
      <c r="N62" s="16"/>
      <c r="O62" s="16"/>
      <c r="P62" s="13">
        <f t="shared" si="10"/>
        <v>0</v>
      </c>
      <c r="Q62" s="9">
        <f t="shared" si="11"/>
        <v>100</v>
      </c>
      <c r="R62" s="10">
        <f t="shared" si="12"/>
        <v>100</v>
      </c>
      <c r="S62" s="11" t="str">
        <f>IF(COUNTA(A62),IF(ISERROR(VLOOKUP(M62+AB62,計算!$A$16:$B$219,2)),"",VLOOKUP(M62+AB62,計算!$A$16:$B$219,2)),"")</f>
        <v/>
      </c>
      <c r="T62" s="9">
        <f t="shared" si="6"/>
        <v>100</v>
      </c>
      <c r="U62" s="10">
        <f t="shared" si="7"/>
        <v>100</v>
      </c>
      <c r="V62" s="11" t="str">
        <f>IF(COUNTA(A62),IF(ISERROR(VLOOKUP(N62+AB62,計算!$A$16:$B$219,2)),"",VLOOKUP(N62+AB62,計算!$A$16:$B$219,2)),"")</f>
        <v/>
      </c>
      <c r="W62" s="9">
        <f t="shared" si="8"/>
        <v>100</v>
      </c>
      <c r="X62" s="10">
        <f t="shared" si="9"/>
        <v>100</v>
      </c>
      <c r="Y62" s="11" t="str">
        <f>IF(COUNTA(A62),IF(ISERROR(VLOOKUP(O62+AB62,計算!$A$16:$B$219,2)),"",VLOOKUP(O62+AB62,計算!$A$16:$B$219,2)),"")</f>
        <v/>
      </c>
      <c r="Z62" s="19" t="str">
        <f>IF(COUNTA(A62),IF(ISERROR(VLOOKUP(MIN(M62,N62,O62)+AB62,計算!$A$16:$B$219,2)),"",VLOOKUP(MIN(M62,N62,O62)+AB62,計算!$A$16:$B$219,2)),"")</f>
        <v/>
      </c>
      <c r="AB62" s="20">
        <v>100</v>
      </c>
    </row>
    <row r="63" spans="1:28" x14ac:dyDescent="0.15">
      <c r="A63" s="16"/>
      <c r="B63" s="17" t="str">
        <f>IF(A63="","",団体設定!$B$6&amp;"-D"&amp;団体設定!$H$5&amp;"-"&amp;A63)</f>
        <v/>
      </c>
      <c r="C63" s="53"/>
      <c r="D63" s="16"/>
      <c r="E63" s="16"/>
      <c r="F63" s="16"/>
      <c r="G63" s="12" t="s">
        <v>57</v>
      </c>
      <c r="H63" s="16"/>
      <c r="I63" s="12" t="s">
        <v>58</v>
      </c>
      <c r="J63" s="16"/>
      <c r="K63" s="12" t="s">
        <v>60</v>
      </c>
      <c r="L63" s="7" t="s">
        <v>62</v>
      </c>
      <c r="M63" s="16"/>
      <c r="N63" s="16"/>
      <c r="O63" s="16"/>
      <c r="P63" s="13">
        <f t="shared" si="10"/>
        <v>0</v>
      </c>
      <c r="Q63" s="9">
        <f t="shared" si="11"/>
        <v>100</v>
      </c>
      <c r="R63" s="10">
        <f t="shared" si="12"/>
        <v>100</v>
      </c>
      <c r="S63" s="11" t="str">
        <f>IF(COUNTA(A63),IF(ISERROR(VLOOKUP(M63+AB63,計算!$A$16:$B$219,2)),"",VLOOKUP(M63+AB63,計算!$A$16:$B$219,2)),"")</f>
        <v/>
      </c>
      <c r="T63" s="9">
        <f t="shared" si="6"/>
        <v>100</v>
      </c>
      <c r="U63" s="10">
        <f t="shared" si="7"/>
        <v>100</v>
      </c>
      <c r="V63" s="11" t="str">
        <f>IF(COUNTA(A63),IF(ISERROR(VLOOKUP(N63+AB63,計算!$A$16:$B$219,2)),"",VLOOKUP(N63+AB63,計算!$A$16:$B$219,2)),"")</f>
        <v/>
      </c>
      <c r="W63" s="9">
        <f t="shared" si="8"/>
        <v>100</v>
      </c>
      <c r="X63" s="10">
        <f t="shared" si="9"/>
        <v>100</v>
      </c>
      <c r="Y63" s="11" t="str">
        <f>IF(COUNTA(A63),IF(ISERROR(VLOOKUP(O63+AB63,計算!$A$16:$B$219,2)),"",VLOOKUP(O63+AB63,計算!$A$16:$B$219,2)),"")</f>
        <v/>
      </c>
      <c r="Z63" s="19" t="str">
        <f>IF(COUNTA(A63),IF(ISERROR(VLOOKUP(MIN(M63,N63,O63)+AB63,計算!$A$16:$B$219,2)),"",VLOOKUP(MIN(M63,N63,O63)+AB63,計算!$A$16:$B$219,2)),"")</f>
        <v/>
      </c>
      <c r="AB63" s="20">
        <v>100</v>
      </c>
    </row>
    <row r="64" spans="1:28" x14ac:dyDescent="0.15">
      <c r="A64" s="16"/>
      <c r="B64" s="17" t="str">
        <f>IF(A64="","",団体設定!$B$6&amp;"-D"&amp;団体設定!$H$5&amp;"-"&amp;A64)</f>
        <v/>
      </c>
      <c r="C64" s="53"/>
      <c r="D64" s="16"/>
      <c r="E64" s="16"/>
      <c r="F64" s="16"/>
      <c r="G64" s="12" t="s">
        <v>57</v>
      </c>
      <c r="H64" s="16"/>
      <c r="I64" s="12" t="s">
        <v>58</v>
      </c>
      <c r="J64" s="16"/>
      <c r="K64" s="12" t="s">
        <v>60</v>
      </c>
      <c r="L64" s="7" t="s">
        <v>62</v>
      </c>
      <c r="M64" s="16"/>
      <c r="N64" s="16"/>
      <c r="O64" s="16"/>
      <c r="P64" s="13">
        <f t="shared" si="10"/>
        <v>0</v>
      </c>
      <c r="Q64" s="9">
        <f t="shared" si="11"/>
        <v>100</v>
      </c>
      <c r="R64" s="10">
        <f t="shared" si="12"/>
        <v>100</v>
      </c>
      <c r="S64" s="11" t="str">
        <f>IF(COUNTA(A64),IF(ISERROR(VLOOKUP(M64+AB64,計算!$A$16:$B$219,2)),"",VLOOKUP(M64+AB64,計算!$A$16:$B$219,2)),"")</f>
        <v/>
      </c>
      <c r="T64" s="9">
        <f t="shared" si="6"/>
        <v>100</v>
      </c>
      <c r="U64" s="10">
        <f t="shared" si="7"/>
        <v>100</v>
      </c>
      <c r="V64" s="11" t="str">
        <f>IF(COUNTA(A64),IF(ISERROR(VLOOKUP(N64+AB64,計算!$A$16:$B$219,2)),"",VLOOKUP(N64+AB64,計算!$A$16:$B$219,2)),"")</f>
        <v/>
      </c>
      <c r="W64" s="9">
        <f t="shared" si="8"/>
        <v>100</v>
      </c>
      <c r="X64" s="10">
        <f t="shared" si="9"/>
        <v>100</v>
      </c>
      <c r="Y64" s="11" t="str">
        <f>IF(COUNTA(A64),IF(ISERROR(VLOOKUP(O64+AB64,計算!$A$16:$B$219,2)),"",VLOOKUP(O64+AB64,計算!$A$16:$B$219,2)),"")</f>
        <v/>
      </c>
      <c r="Z64" s="19" t="str">
        <f>IF(COUNTA(A64),IF(ISERROR(VLOOKUP(MIN(M64,N64,O64)+AB64,計算!$A$16:$B$219,2)),"",VLOOKUP(MIN(M64,N64,O64)+AB64,計算!$A$16:$B$219,2)),"")</f>
        <v/>
      </c>
      <c r="AB64" s="20">
        <v>100</v>
      </c>
    </row>
    <row r="65" spans="1:28" x14ac:dyDescent="0.15">
      <c r="A65" s="16"/>
      <c r="B65" s="17" t="str">
        <f>IF(A65="","",団体設定!$B$6&amp;"-D"&amp;団体設定!$H$5&amp;"-"&amp;A65)</f>
        <v/>
      </c>
      <c r="C65" s="53"/>
      <c r="D65" s="16"/>
      <c r="E65" s="16"/>
      <c r="F65" s="16"/>
      <c r="G65" s="12" t="s">
        <v>57</v>
      </c>
      <c r="H65" s="16"/>
      <c r="I65" s="12" t="s">
        <v>58</v>
      </c>
      <c r="J65" s="16"/>
      <c r="K65" s="12" t="s">
        <v>60</v>
      </c>
      <c r="L65" s="7" t="s">
        <v>62</v>
      </c>
      <c r="M65" s="16"/>
      <c r="N65" s="16"/>
      <c r="O65" s="16"/>
      <c r="P65" s="13">
        <f t="shared" si="10"/>
        <v>0</v>
      </c>
      <c r="Q65" s="9">
        <f t="shared" si="11"/>
        <v>100</v>
      </c>
      <c r="R65" s="10">
        <f t="shared" si="12"/>
        <v>100</v>
      </c>
      <c r="S65" s="11" t="str">
        <f>IF(COUNTA(A65),IF(ISERROR(VLOOKUP(M65+AB65,計算!$A$16:$B$219,2)),"",VLOOKUP(M65+AB65,計算!$A$16:$B$219,2)),"")</f>
        <v/>
      </c>
      <c r="T65" s="9">
        <f t="shared" si="6"/>
        <v>100</v>
      </c>
      <c r="U65" s="10">
        <f t="shared" si="7"/>
        <v>100</v>
      </c>
      <c r="V65" s="11" t="str">
        <f>IF(COUNTA(A65),IF(ISERROR(VLOOKUP(N65+AB65,計算!$A$16:$B$219,2)),"",VLOOKUP(N65+AB65,計算!$A$16:$B$219,2)),"")</f>
        <v/>
      </c>
      <c r="W65" s="9">
        <f t="shared" si="8"/>
        <v>100</v>
      </c>
      <c r="X65" s="10">
        <f t="shared" si="9"/>
        <v>100</v>
      </c>
      <c r="Y65" s="11" t="str">
        <f>IF(COUNTA(A65),IF(ISERROR(VLOOKUP(O65+AB65,計算!$A$16:$B$219,2)),"",VLOOKUP(O65+AB65,計算!$A$16:$B$219,2)),"")</f>
        <v/>
      </c>
      <c r="Z65" s="19" t="str">
        <f>IF(COUNTA(A65),IF(ISERROR(VLOOKUP(MIN(M65,N65,O65)+AB65,計算!$A$16:$B$219,2)),"",VLOOKUP(MIN(M65,N65,O65)+AB65,計算!$A$16:$B$219,2)),"")</f>
        <v/>
      </c>
      <c r="AB65" s="20">
        <v>100</v>
      </c>
    </row>
    <row r="66" spans="1:28" x14ac:dyDescent="0.15">
      <c r="A66" s="16"/>
      <c r="B66" s="17" t="str">
        <f>IF(A66="","",団体設定!$B$6&amp;"-D"&amp;団体設定!$H$5&amp;"-"&amp;A66)</f>
        <v/>
      </c>
      <c r="C66" s="53"/>
      <c r="D66" s="16"/>
      <c r="E66" s="16"/>
      <c r="F66" s="16"/>
      <c r="G66" s="12" t="s">
        <v>57</v>
      </c>
      <c r="H66" s="16"/>
      <c r="I66" s="12" t="s">
        <v>58</v>
      </c>
      <c r="J66" s="16"/>
      <c r="K66" s="12" t="s">
        <v>60</v>
      </c>
      <c r="L66" s="7" t="s">
        <v>62</v>
      </c>
      <c r="M66" s="16"/>
      <c r="N66" s="16"/>
      <c r="O66" s="16"/>
      <c r="P66" s="13">
        <f t="shared" si="10"/>
        <v>0</v>
      </c>
      <c r="Q66" s="9">
        <f t="shared" si="11"/>
        <v>100</v>
      </c>
      <c r="R66" s="10">
        <f t="shared" si="12"/>
        <v>100</v>
      </c>
      <c r="S66" s="11" t="str">
        <f>IF(COUNTA(A66),IF(ISERROR(VLOOKUP(M66+AB66,計算!$A$16:$B$219,2)),"",VLOOKUP(M66+AB66,計算!$A$16:$B$219,2)),"")</f>
        <v/>
      </c>
      <c r="T66" s="9">
        <f t="shared" si="6"/>
        <v>100</v>
      </c>
      <c r="U66" s="10">
        <f t="shared" si="7"/>
        <v>100</v>
      </c>
      <c r="V66" s="11" t="str">
        <f>IF(COUNTA(A66),IF(ISERROR(VLOOKUP(N66+AB66,計算!$A$16:$B$219,2)),"",VLOOKUP(N66+AB66,計算!$A$16:$B$219,2)),"")</f>
        <v/>
      </c>
      <c r="W66" s="9">
        <f t="shared" si="8"/>
        <v>100</v>
      </c>
      <c r="X66" s="10">
        <f t="shared" si="9"/>
        <v>100</v>
      </c>
      <c r="Y66" s="11" t="str">
        <f>IF(COUNTA(A66),IF(ISERROR(VLOOKUP(O66+AB66,計算!$A$16:$B$219,2)),"",VLOOKUP(O66+AB66,計算!$A$16:$B$219,2)),"")</f>
        <v/>
      </c>
      <c r="Z66" s="19" t="str">
        <f>IF(COUNTA(A66),IF(ISERROR(VLOOKUP(MIN(M66,N66,O66)+AB66,計算!$A$16:$B$219,2)),"",VLOOKUP(MIN(M66,N66,O66)+AB66,計算!$A$16:$B$219,2)),"")</f>
        <v/>
      </c>
      <c r="AB66" s="20">
        <v>100</v>
      </c>
    </row>
    <row r="67" spans="1:28" x14ac:dyDescent="0.15">
      <c r="A67" s="16"/>
      <c r="B67" s="17" t="str">
        <f>IF(A67="","",団体設定!$B$6&amp;"-D"&amp;団体設定!$H$5&amp;"-"&amp;A67)</f>
        <v/>
      </c>
      <c r="C67" s="53"/>
      <c r="D67" s="16"/>
      <c r="E67" s="16"/>
      <c r="F67" s="16"/>
      <c r="G67" s="12" t="s">
        <v>57</v>
      </c>
      <c r="H67" s="16"/>
      <c r="I67" s="12" t="s">
        <v>58</v>
      </c>
      <c r="J67" s="16"/>
      <c r="K67" s="12" t="s">
        <v>60</v>
      </c>
      <c r="L67" s="7" t="s">
        <v>62</v>
      </c>
      <c r="M67" s="16"/>
      <c r="N67" s="16"/>
      <c r="O67" s="16"/>
      <c r="P67" s="13">
        <f t="shared" si="10"/>
        <v>0</v>
      </c>
      <c r="Q67" s="9">
        <f t="shared" si="11"/>
        <v>100</v>
      </c>
      <c r="R67" s="10">
        <f t="shared" si="12"/>
        <v>100</v>
      </c>
      <c r="S67" s="11" t="str">
        <f>IF(COUNTA(A67),IF(ISERROR(VLOOKUP(M67+AB67,計算!$A$16:$B$219,2)),"",VLOOKUP(M67+AB67,計算!$A$16:$B$219,2)),"")</f>
        <v/>
      </c>
      <c r="T67" s="9">
        <f t="shared" si="6"/>
        <v>100</v>
      </c>
      <c r="U67" s="10">
        <f t="shared" si="7"/>
        <v>100</v>
      </c>
      <c r="V67" s="11" t="str">
        <f>IF(COUNTA(A67),IF(ISERROR(VLOOKUP(N67+AB67,計算!$A$16:$B$219,2)),"",VLOOKUP(N67+AB67,計算!$A$16:$B$219,2)),"")</f>
        <v/>
      </c>
      <c r="W67" s="9">
        <f t="shared" si="8"/>
        <v>100</v>
      </c>
      <c r="X67" s="10">
        <f t="shared" si="9"/>
        <v>100</v>
      </c>
      <c r="Y67" s="11" t="str">
        <f>IF(COUNTA(A67),IF(ISERROR(VLOOKUP(O67+AB67,計算!$A$16:$B$219,2)),"",VLOOKUP(O67+AB67,計算!$A$16:$B$219,2)),"")</f>
        <v/>
      </c>
      <c r="Z67" s="19" t="str">
        <f>IF(COUNTA(A67),IF(ISERROR(VLOOKUP(MIN(M67,N67,O67)+AB67,計算!$A$16:$B$219,2)),"",VLOOKUP(MIN(M67,N67,O67)+AB67,計算!$A$16:$B$219,2)),"")</f>
        <v/>
      </c>
      <c r="AB67" s="20">
        <v>100</v>
      </c>
    </row>
    <row r="68" spans="1:28" x14ac:dyDescent="0.15">
      <c r="A68" s="16"/>
      <c r="B68" s="17" t="str">
        <f>IF(A68="","",団体設定!$B$6&amp;"-D"&amp;団体設定!$H$5&amp;"-"&amp;A68)</f>
        <v/>
      </c>
      <c r="C68" s="53"/>
      <c r="D68" s="16"/>
      <c r="E68" s="16"/>
      <c r="F68" s="16"/>
      <c r="G68" s="12" t="s">
        <v>57</v>
      </c>
      <c r="H68" s="16"/>
      <c r="I68" s="12" t="s">
        <v>58</v>
      </c>
      <c r="J68" s="16"/>
      <c r="K68" s="12" t="s">
        <v>60</v>
      </c>
      <c r="L68" s="7" t="s">
        <v>62</v>
      </c>
      <c r="M68" s="16"/>
      <c r="N68" s="16"/>
      <c r="O68" s="16"/>
      <c r="P68" s="13">
        <f t="shared" si="10"/>
        <v>0</v>
      </c>
      <c r="Q68" s="9">
        <f t="shared" si="11"/>
        <v>100</v>
      </c>
      <c r="R68" s="10">
        <f t="shared" si="12"/>
        <v>100</v>
      </c>
      <c r="S68" s="11" t="str">
        <f>IF(COUNTA(A68),IF(ISERROR(VLOOKUP(M68+AB68,計算!$A$16:$B$219,2)),"",VLOOKUP(M68+AB68,計算!$A$16:$B$219,2)),"")</f>
        <v/>
      </c>
      <c r="T68" s="9">
        <f t="shared" si="6"/>
        <v>100</v>
      </c>
      <c r="U68" s="10">
        <f t="shared" si="7"/>
        <v>100</v>
      </c>
      <c r="V68" s="11" t="str">
        <f>IF(COUNTA(A68),IF(ISERROR(VLOOKUP(N68+AB68,計算!$A$16:$B$219,2)),"",VLOOKUP(N68+AB68,計算!$A$16:$B$219,2)),"")</f>
        <v/>
      </c>
      <c r="W68" s="9">
        <f t="shared" si="8"/>
        <v>100</v>
      </c>
      <c r="X68" s="10">
        <f t="shared" si="9"/>
        <v>100</v>
      </c>
      <c r="Y68" s="11" t="str">
        <f>IF(COUNTA(A68),IF(ISERROR(VLOOKUP(O68+AB68,計算!$A$16:$B$219,2)),"",VLOOKUP(O68+AB68,計算!$A$16:$B$219,2)),"")</f>
        <v/>
      </c>
      <c r="Z68" s="19" t="str">
        <f>IF(COUNTA(A68),IF(ISERROR(VLOOKUP(MIN(M68,N68,O68)+AB68,計算!$A$16:$B$219,2)),"",VLOOKUP(MIN(M68,N68,O68)+AB68,計算!$A$16:$B$219,2)),"")</f>
        <v/>
      </c>
      <c r="AB68" s="20">
        <v>100</v>
      </c>
    </row>
    <row r="69" spans="1:28" x14ac:dyDescent="0.15">
      <c r="A69" s="16"/>
      <c r="B69" s="17" t="str">
        <f>IF(A69="","",団体設定!$B$6&amp;"-D"&amp;団体設定!$H$5&amp;"-"&amp;A69)</f>
        <v/>
      </c>
      <c r="C69" s="53"/>
      <c r="D69" s="16"/>
      <c r="E69" s="16"/>
      <c r="F69" s="16"/>
      <c r="G69" s="12" t="s">
        <v>57</v>
      </c>
      <c r="H69" s="16"/>
      <c r="I69" s="12" t="s">
        <v>58</v>
      </c>
      <c r="J69" s="16"/>
      <c r="K69" s="12" t="s">
        <v>60</v>
      </c>
      <c r="L69" s="7" t="s">
        <v>62</v>
      </c>
      <c r="M69" s="16"/>
      <c r="N69" s="16"/>
      <c r="O69" s="16"/>
      <c r="P69" s="13">
        <f t="shared" si="10"/>
        <v>0</v>
      </c>
      <c r="Q69" s="9">
        <f t="shared" si="11"/>
        <v>100</v>
      </c>
      <c r="R69" s="10">
        <f t="shared" si="12"/>
        <v>100</v>
      </c>
      <c r="S69" s="11" t="str">
        <f>IF(COUNTA(A69),IF(ISERROR(VLOOKUP(M69+AB69,計算!$A$16:$B$219,2)),"",VLOOKUP(M69+AB69,計算!$A$16:$B$219,2)),"")</f>
        <v/>
      </c>
      <c r="T69" s="9">
        <f t="shared" si="6"/>
        <v>100</v>
      </c>
      <c r="U69" s="10">
        <f t="shared" si="7"/>
        <v>100</v>
      </c>
      <c r="V69" s="11" t="str">
        <f>IF(COUNTA(A69),IF(ISERROR(VLOOKUP(N69+AB69,計算!$A$16:$B$219,2)),"",VLOOKUP(N69+AB69,計算!$A$16:$B$219,2)),"")</f>
        <v/>
      </c>
      <c r="W69" s="9">
        <f t="shared" si="8"/>
        <v>100</v>
      </c>
      <c r="X69" s="10">
        <f t="shared" si="9"/>
        <v>100</v>
      </c>
      <c r="Y69" s="11" t="str">
        <f>IF(COUNTA(A69),IF(ISERROR(VLOOKUP(O69+AB69,計算!$A$16:$B$219,2)),"",VLOOKUP(O69+AB69,計算!$A$16:$B$219,2)),"")</f>
        <v/>
      </c>
      <c r="Z69" s="19" t="str">
        <f>IF(COUNTA(A69),IF(ISERROR(VLOOKUP(MIN(M69,N69,O69)+AB69,計算!$A$16:$B$219,2)),"",VLOOKUP(MIN(M69,N69,O69)+AB69,計算!$A$16:$B$219,2)),"")</f>
        <v/>
      </c>
      <c r="AB69" s="20">
        <v>100</v>
      </c>
    </row>
    <row r="70" spans="1:28" x14ac:dyDescent="0.15">
      <c r="A70" s="16"/>
      <c r="B70" s="17" t="str">
        <f>IF(A70="","",団体設定!$B$6&amp;"-D"&amp;団体設定!$H$5&amp;"-"&amp;A70)</f>
        <v/>
      </c>
      <c r="C70" s="53"/>
      <c r="D70" s="16"/>
      <c r="E70" s="16"/>
      <c r="F70" s="16"/>
      <c r="G70" s="12" t="s">
        <v>57</v>
      </c>
      <c r="H70" s="16"/>
      <c r="I70" s="12" t="s">
        <v>58</v>
      </c>
      <c r="J70" s="16"/>
      <c r="K70" s="12" t="s">
        <v>60</v>
      </c>
      <c r="L70" s="7" t="s">
        <v>62</v>
      </c>
      <c r="M70" s="16"/>
      <c r="N70" s="16"/>
      <c r="O70" s="16"/>
      <c r="P70" s="13">
        <f t="shared" si="10"/>
        <v>0</v>
      </c>
      <c r="Q70" s="9">
        <f t="shared" si="11"/>
        <v>100</v>
      </c>
      <c r="R70" s="10">
        <f t="shared" si="12"/>
        <v>100</v>
      </c>
      <c r="S70" s="11" t="str">
        <f>IF(COUNTA(A70),IF(ISERROR(VLOOKUP(M70+AB70,計算!$A$16:$B$219,2)),"",VLOOKUP(M70+AB70,計算!$A$16:$B$219,2)),"")</f>
        <v/>
      </c>
      <c r="T70" s="9">
        <f t="shared" si="6"/>
        <v>100</v>
      </c>
      <c r="U70" s="10">
        <f t="shared" si="7"/>
        <v>100</v>
      </c>
      <c r="V70" s="11" t="str">
        <f>IF(COUNTA(A70),IF(ISERROR(VLOOKUP(N70+AB70,計算!$A$16:$B$219,2)),"",VLOOKUP(N70+AB70,計算!$A$16:$B$219,2)),"")</f>
        <v/>
      </c>
      <c r="W70" s="9">
        <f t="shared" si="8"/>
        <v>100</v>
      </c>
      <c r="X70" s="10">
        <f t="shared" si="9"/>
        <v>100</v>
      </c>
      <c r="Y70" s="11" t="str">
        <f>IF(COUNTA(A70),IF(ISERROR(VLOOKUP(O70+AB70,計算!$A$16:$B$219,2)),"",VLOOKUP(O70+AB70,計算!$A$16:$B$219,2)),"")</f>
        <v/>
      </c>
      <c r="Z70" s="19" t="str">
        <f>IF(COUNTA(A70),IF(ISERROR(VLOOKUP(MIN(M70,N70,O70)+AB70,計算!$A$16:$B$219,2)),"",VLOOKUP(MIN(M70,N70,O70)+AB70,計算!$A$16:$B$219,2)),"")</f>
        <v/>
      </c>
      <c r="AB70" s="20">
        <v>100</v>
      </c>
    </row>
    <row r="71" spans="1:28" x14ac:dyDescent="0.15">
      <c r="A71" s="16"/>
      <c r="B71" s="17" t="str">
        <f>IF(A71="","",団体設定!$B$6&amp;"-D"&amp;団体設定!$H$5&amp;"-"&amp;A71)</f>
        <v/>
      </c>
      <c r="C71" s="53"/>
      <c r="D71" s="16"/>
      <c r="E71" s="16"/>
      <c r="F71" s="16"/>
      <c r="G71" s="12" t="s">
        <v>57</v>
      </c>
      <c r="H71" s="16"/>
      <c r="I71" s="12" t="s">
        <v>58</v>
      </c>
      <c r="J71" s="16"/>
      <c r="K71" s="12" t="s">
        <v>60</v>
      </c>
      <c r="L71" s="7" t="s">
        <v>62</v>
      </c>
      <c r="M71" s="16"/>
      <c r="N71" s="16"/>
      <c r="O71" s="16"/>
      <c r="P71" s="13">
        <f t="shared" si="10"/>
        <v>0</v>
      </c>
      <c r="Q71" s="9">
        <f t="shared" si="11"/>
        <v>100</v>
      </c>
      <c r="R71" s="10">
        <f t="shared" si="12"/>
        <v>100</v>
      </c>
      <c r="S71" s="11" t="str">
        <f>IF(COUNTA(A71),IF(ISERROR(VLOOKUP(M71+AB71,計算!$A$16:$B$219,2)),"",VLOOKUP(M71+AB71,計算!$A$16:$B$219,2)),"")</f>
        <v/>
      </c>
      <c r="T71" s="9">
        <f t="shared" si="6"/>
        <v>100</v>
      </c>
      <c r="U71" s="10">
        <f t="shared" si="7"/>
        <v>100</v>
      </c>
      <c r="V71" s="11" t="str">
        <f>IF(COUNTA(A71),IF(ISERROR(VLOOKUP(N71+AB71,計算!$A$16:$B$219,2)),"",VLOOKUP(N71+AB71,計算!$A$16:$B$219,2)),"")</f>
        <v/>
      </c>
      <c r="W71" s="9">
        <f t="shared" si="8"/>
        <v>100</v>
      </c>
      <c r="X71" s="10">
        <f t="shared" si="9"/>
        <v>100</v>
      </c>
      <c r="Y71" s="11" t="str">
        <f>IF(COUNTA(A71),IF(ISERROR(VLOOKUP(O71+AB71,計算!$A$16:$B$219,2)),"",VLOOKUP(O71+AB71,計算!$A$16:$B$219,2)),"")</f>
        <v/>
      </c>
      <c r="Z71" s="19" t="str">
        <f>IF(COUNTA(A71),IF(ISERROR(VLOOKUP(MIN(M71,N71,O71)+AB71,計算!$A$16:$B$219,2)),"",VLOOKUP(MIN(M71,N71,O71)+AB71,計算!$A$16:$B$219,2)),"")</f>
        <v/>
      </c>
      <c r="AB71" s="20">
        <v>100</v>
      </c>
    </row>
    <row r="72" spans="1:28" x14ac:dyDescent="0.15">
      <c r="A72" s="16"/>
      <c r="B72" s="17" t="str">
        <f>IF(A72="","",団体設定!$B$6&amp;"-D"&amp;団体設定!$H$5&amp;"-"&amp;A72)</f>
        <v/>
      </c>
      <c r="C72" s="53"/>
      <c r="D72" s="16"/>
      <c r="E72" s="16"/>
      <c r="F72" s="16"/>
      <c r="G72" s="12" t="s">
        <v>57</v>
      </c>
      <c r="H72" s="16"/>
      <c r="I72" s="12" t="s">
        <v>58</v>
      </c>
      <c r="J72" s="16"/>
      <c r="K72" s="12" t="s">
        <v>60</v>
      </c>
      <c r="L72" s="7" t="s">
        <v>62</v>
      </c>
      <c r="M72" s="16"/>
      <c r="N72" s="16"/>
      <c r="O72" s="16"/>
      <c r="P72" s="13">
        <f t="shared" si="10"/>
        <v>0</v>
      </c>
      <c r="Q72" s="9">
        <f t="shared" si="11"/>
        <v>100</v>
      </c>
      <c r="R72" s="10">
        <f t="shared" si="12"/>
        <v>100</v>
      </c>
      <c r="S72" s="11" t="str">
        <f>IF(COUNTA(A72),IF(ISERROR(VLOOKUP(M72+AB72,計算!$A$16:$B$219,2)),"",VLOOKUP(M72+AB72,計算!$A$16:$B$219,2)),"")</f>
        <v/>
      </c>
      <c r="T72" s="9">
        <f t="shared" ref="T72:T135" si="13">N72+100</f>
        <v>100</v>
      </c>
      <c r="U72" s="10">
        <f t="shared" ref="U72:U135" si="14">IF(RIGHT(T72,1)="1",T72-1,IF(RIGHT(T72,1)="2",T72-2,IF(RIGHT(T72,1)="3",T72-3,IF(RIGHT(T72,1)="4",T72-4,IF(RIGHT(T72,1)="6",T72-1,IF(RIGHT(T72,1)="7",T72-2,IF(RIGHT(T72,1)="8",T72-3,IF(RIGHT(T72,1)="9",T72-4,T72))))))))</f>
        <v>100</v>
      </c>
      <c r="V72" s="11" t="str">
        <f>IF(COUNTA(A72),IF(ISERROR(VLOOKUP(N72+AB72,計算!$A$16:$B$219,2)),"",VLOOKUP(N72+AB72,計算!$A$16:$B$219,2)),"")</f>
        <v/>
      </c>
      <c r="W72" s="9">
        <f t="shared" ref="W72:W135" si="15">O72+100</f>
        <v>100</v>
      </c>
      <c r="X72" s="10">
        <f t="shared" ref="X72:X135" si="16">IF(RIGHT(W72,1)="1",W72-1,IF(RIGHT(W72,1)="2",W72-2,IF(RIGHT(W72,1)="3",W72-3,IF(RIGHT(W72,1)="4",W72-4,IF(RIGHT(W72,1)="6",W72-1,IF(RIGHT(W72,1)="7",W72-2,IF(RIGHT(W72,1)="8",W72-3,IF(RIGHT(W72,1)="9",W72-4,W72))))))))</f>
        <v>100</v>
      </c>
      <c r="Y72" s="11" t="str">
        <f>IF(COUNTA(A72),IF(ISERROR(VLOOKUP(O72+AB72,計算!$A$16:$B$219,2)),"",VLOOKUP(O72+AB72,計算!$A$16:$B$219,2)),"")</f>
        <v/>
      </c>
      <c r="Z72" s="19" t="str">
        <f>IF(COUNTA(A72),IF(ISERROR(VLOOKUP(MIN(M72,N72,O72)+AB72,計算!$A$16:$B$219,2)),"",VLOOKUP(MIN(M72,N72,O72)+AB72,計算!$A$16:$B$219,2)),"")</f>
        <v/>
      </c>
      <c r="AB72" s="20">
        <v>100</v>
      </c>
    </row>
    <row r="73" spans="1:28" x14ac:dyDescent="0.15">
      <c r="A73" s="16"/>
      <c r="B73" s="17" t="str">
        <f>IF(A73="","",団体設定!$B$6&amp;"-D"&amp;団体設定!$H$5&amp;"-"&amp;A73)</f>
        <v/>
      </c>
      <c r="C73" s="53"/>
      <c r="D73" s="16"/>
      <c r="E73" s="16"/>
      <c r="F73" s="16"/>
      <c r="G73" s="12" t="s">
        <v>57</v>
      </c>
      <c r="H73" s="16"/>
      <c r="I73" s="12" t="s">
        <v>58</v>
      </c>
      <c r="J73" s="16"/>
      <c r="K73" s="12" t="s">
        <v>60</v>
      </c>
      <c r="L73" s="7" t="s">
        <v>62</v>
      </c>
      <c r="M73" s="16"/>
      <c r="N73" s="16"/>
      <c r="O73" s="16"/>
      <c r="P73" s="13">
        <f t="shared" ref="P73:P136" si="17">M73+N73+O73</f>
        <v>0</v>
      </c>
      <c r="Q73" s="9">
        <f t="shared" ref="Q73:Q136" si="18">M73+100</f>
        <v>100</v>
      </c>
      <c r="R73" s="10">
        <f t="shared" si="12"/>
        <v>100</v>
      </c>
      <c r="S73" s="11" t="str">
        <f>IF(COUNTA(A73),IF(ISERROR(VLOOKUP(M73+AB73,計算!$A$16:$B$219,2)),"",VLOOKUP(M73+AB73,計算!$A$16:$B$219,2)),"")</f>
        <v/>
      </c>
      <c r="T73" s="9">
        <f t="shared" si="13"/>
        <v>100</v>
      </c>
      <c r="U73" s="10">
        <f t="shared" si="14"/>
        <v>100</v>
      </c>
      <c r="V73" s="11" t="str">
        <f>IF(COUNTA(A73),IF(ISERROR(VLOOKUP(N73+AB73,計算!$A$16:$B$219,2)),"",VLOOKUP(N73+AB73,計算!$A$16:$B$219,2)),"")</f>
        <v/>
      </c>
      <c r="W73" s="9">
        <f t="shared" si="15"/>
        <v>100</v>
      </c>
      <c r="X73" s="10">
        <f t="shared" si="16"/>
        <v>100</v>
      </c>
      <c r="Y73" s="11" t="str">
        <f>IF(COUNTA(A73),IF(ISERROR(VLOOKUP(O73+AB73,計算!$A$16:$B$219,2)),"",VLOOKUP(O73+AB73,計算!$A$16:$B$219,2)),"")</f>
        <v/>
      </c>
      <c r="Z73" s="19" t="str">
        <f>IF(COUNTA(A73),IF(ISERROR(VLOOKUP(MIN(M73,N73,O73)+AB73,計算!$A$16:$B$219,2)),"",VLOOKUP(MIN(M73,N73,O73)+AB73,計算!$A$16:$B$219,2)),"")</f>
        <v/>
      </c>
      <c r="AB73" s="20">
        <v>100</v>
      </c>
    </row>
    <row r="74" spans="1:28" x14ac:dyDescent="0.15">
      <c r="A74" s="16"/>
      <c r="B74" s="17" t="str">
        <f>IF(A74="","",団体設定!$B$6&amp;"-D"&amp;団体設定!$H$5&amp;"-"&amp;A74)</f>
        <v/>
      </c>
      <c r="C74" s="53"/>
      <c r="D74" s="16"/>
      <c r="E74" s="16"/>
      <c r="F74" s="16"/>
      <c r="G74" s="12" t="s">
        <v>57</v>
      </c>
      <c r="H74" s="16"/>
      <c r="I74" s="12" t="s">
        <v>58</v>
      </c>
      <c r="J74" s="16"/>
      <c r="K74" s="12" t="s">
        <v>60</v>
      </c>
      <c r="L74" s="7" t="s">
        <v>62</v>
      </c>
      <c r="M74" s="16"/>
      <c r="N74" s="16"/>
      <c r="O74" s="16"/>
      <c r="P74" s="13">
        <f t="shared" si="17"/>
        <v>0</v>
      </c>
      <c r="Q74" s="9">
        <f t="shared" si="18"/>
        <v>100</v>
      </c>
      <c r="R74" s="10">
        <f t="shared" ref="R74:R137" si="19">IF(RIGHT(Q74,1)="1",Q74-1,IF(RIGHT(Q74,1)="2",Q74-2,IF(RIGHT(Q74,1)="3",Q74-3,IF(RIGHT(Q74,1)="4",Q74-4,IF(RIGHT(Q74,1)="6",Q74-1,IF(RIGHT(Q74,1)="7",Q74-2,IF(RIGHT(Q74,1)="8",Q74-3,IF(RIGHT(Q74,1)="9",Q74-4,Q74))))))))</f>
        <v>100</v>
      </c>
      <c r="S74" s="11" t="str">
        <f>IF(COUNTA(A74),IF(ISERROR(VLOOKUP(M74+AB74,計算!$A$16:$B$219,2)),"",VLOOKUP(M74+AB74,計算!$A$16:$B$219,2)),"")</f>
        <v/>
      </c>
      <c r="T74" s="9">
        <f t="shared" si="13"/>
        <v>100</v>
      </c>
      <c r="U74" s="10">
        <f t="shared" si="14"/>
        <v>100</v>
      </c>
      <c r="V74" s="11" t="str">
        <f>IF(COUNTA(A74),IF(ISERROR(VLOOKUP(N74+AB74,計算!$A$16:$B$219,2)),"",VLOOKUP(N74+AB74,計算!$A$16:$B$219,2)),"")</f>
        <v/>
      </c>
      <c r="W74" s="9">
        <f t="shared" si="15"/>
        <v>100</v>
      </c>
      <c r="X74" s="10">
        <f t="shared" si="16"/>
        <v>100</v>
      </c>
      <c r="Y74" s="11" t="str">
        <f>IF(COUNTA(A74),IF(ISERROR(VLOOKUP(O74+AB74,計算!$A$16:$B$219,2)),"",VLOOKUP(O74+AB74,計算!$A$16:$B$219,2)),"")</f>
        <v/>
      </c>
      <c r="Z74" s="19" t="str">
        <f>IF(COUNTA(A74),IF(ISERROR(VLOOKUP(MIN(M74,N74,O74)+AB74,計算!$A$16:$B$219,2)),"",VLOOKUP(MIN(M74,N74,O74)+AB74,計算!$A$16:$B$219,2)),"")</f>
        <v/>
      </c>
      <c r="AB74" s="20">
        <v>100</v>
      </c>
    </row>
    <row r="75" spans="1:28" x14ac:dyDescent="0.15">
      <c r="A75" s="16"/>
      <c r="B75" s="17" t="str">
        <f>IF(A75="","",団体設定!$B$6&amp;"-D"&amp;団体設定!$H$5&amp;"-"&amp;A75)</f>
        <v/>
      </c>
      <c r="C75" s="53"/>
      <c r="D75" s="16"/>
      <c r="E75" s="16"/>
      <c r="F75" s="16"/>
      <c r="G75" s="12" t="s">
        <v>57</v>
      </c>
      <c r="H75" s="16"/>
      <c r="I75" s="12" t="s">
        <v>58</v>
      </c>
      <c r="J75" s="16"/>
      <c r="K75" s="12" t="s">
        <v>60</v>
      </c>
      <c r="L75" s="7" t="s">
        <v>62</v>
      </c>
      <c r="M75" s="16"/>
      <c r="N75" s="16"/>
      <c r="O75" s="16"/>
      <c r="P75" s="13">
        <f t="shared" si="17"/>
        <v>0</v>
      </c>
      <c r="Q75" s="9">
        <f t="shared" si="18"/>
        <v>100</v>
      </c>
      <c r="R75" s="10">
        <f t="shared" si="19"/>
        <v>100</v>
      </c>
      <c r="S75" s="11" t="str">
        <f>IF(COUNTA(A75),IF(ISERROR(VLOOKUP(M75+AB75,計算!$A$16:$B$219,2)),"",VLOOKUP(M75+AB75,計算!$A$16:$B$219,2)),"")</f>
        <v/>
      </c>
      <c r="T75" s="9">
        <f t="shared" si="13"/>
        <v>100</v>
      </c>
      <c r="U75" s="10">
        <f t="shared" si="14"/>
        <v>100</v>
      </c>
      <c r="V75" s="11" t="str">
        <f>IF(COUNTA(A75),IF(ISERROR(VLOOKUP(N75+AB75,計算!$A$16:$B$219,2)),"",VLOOKUP(N75+AB75,計算!$A$16:$B$219,2)),"")</f>
        <v/>
      </c>
      <c r="W75" s="9">
        <f t="shared" si="15"/>
        <v>100</v>
      </c>
      <c r="X75" s="10">
        <f t="shared" si="16"/>
        <v>100</v>
      </c>
      <c r="Y75" s="11" t="str">
        <f>IF(COUNTA(A75),IF(ISERROR(VLOOKUP(O75+AB75,計算!$A$16:$B$219,2)),"",VLOOKUP(O75+AB75,計算!$A$16:$B$219,2)),"")</f>
        <v/>
      </c>
      <c r="Z75" s="19" t="str">
        <f>IF(COUNTA(A75),IF(ISERROR(VLOOKUP(MIN(M75,N75,O75)+AB75,計算!$A$16:$B$219,2)),"",VLOOKUP(MIN(M75,N75,O75)+AB75,計算!$A$16:$B$219,2)),"")</f>
        <v/>
      </c>
      <c r="AB75" s="20">
        <v>100</v>
      </c>
    </row>
    <row r="76" spans="1:28" x14ac:dyDescent="0.15">
      <c r="A76" s="16"/>
      <c r="B76" s="17" t="str">
        <f>IF(A76="","",団体設定!$B$6&amp;"-D"&amp;団体設定!$H$5&amp;"-"&amp;A76)</f>
        <v/>
      </c>
      <c r="C76" s="53"/>
      <c r="D76" s="16"/>
      <c r="E76" s="16"/>
      <c r="F76" s="16"/>
      <c r="G76" s="12" t="s">
        <v>57</v>
      </c>
      <c r="H76" s="16"/>
      <c r="I76" s="12" t="s">
        <v>58</v>
      </c>
      <c r="J76" s="16"/>
      <c r="K76" s="12" t="s">
        <v>60</v>
      </c>
      <c r="L76" s="7" t="s">
        <v>62</v>
      </c>
      <c r="M76" s="16"/>
      <c r="N76" s="16"/>
      <c r="O76" s="16"/>
      <c r="P76" s="13">
        <f t="shared" si="17"/>
        <v>0</v>
      </c>
      <c r="Q76" s="9">
        <f t="shared" si="18"/>
        <v>100</v>
      </c>
      <c r="R76" s="10">
        <f t="shared" si="19"/>
        <v>100</v>
      </c>
      <c r="S76" s="11" t="str">
        <f>IF(COUNTA(A76),IF(ISERROR(VLOOKUP(M76+AB76,計算!$A$16:$B$219,2)),"",VLOOKUP(M76+AB76,計算!$A$16:$B$219,2)),"")</f>
        <v/>
      </c>
      <c r="T76" s="9">
        <f t="shared" si="13"/>
        <v>100</v>
      </c>
      <c r="U76" s="10">
        <f t="shared" si="14"/>
        <v>100</v>
      </c>
      <c r="V76" s="11" t="str">
        <f>IF(COUNTA(A76),IF(ISERROR(VLOOKUP(N76+AB76,計算!$A$16:$B$219,2)),"",VLOOKUP(N76+AB76,計算!$A$16:$B$219,2)),"")</f>
        <v/>
      </c>
      <c r="W76" s="9">
        <f t="shared" si="15"/>
        <v>100</v>
      </c>
      <c r="X76" s="10">
        <f t="shared" si="16"/>
        <v>100</v>
      </c>
      <c r="Y76" s="11" t="str">
        <f>IF(COUNTA(A76),IF(ISERROR(VLOOKUP(O76+AB76,計算!$A$16:$B$219,2)),"",VLOOKUP(O76+AB76,計算!$A$16:$B$219,2)),"")</f>
        <v/>
      </c>
      <c r="Z76" s="19" t="str">
        <f>IF(COUNTA(A76),IF(ISERROR(VLOOKUP(MIN(M76,N76,O76)+AB76,計算!$A$16:$B$219,2)),"",VLOOKUP(MIN(M76,N76,O76)+AB76,計算!$A$16:$B$219,2)),"")</f>
        <v/>
      </c>
      <c r="AB76" s="20">
        <v>100</v>
      </c>
    </row>
    <row r="77" spans="1:28" x14ac:dyDescent="0.15">
      <c r="A77" s="16"/>
      <c r="B77" s="17" t="str">
        <f>IF(A77="","",団体設定!$B$6&amp;"-D"&amp;団体設定!$H$5&amp;"-"&amp;A77)</f>
        <v/>
      </c>
      <c r="C77" s="53"/>
      <c r="D77" s="16"/>
      <c r="E77" s="16"/>
      <c r="F77" s="16"/>
      <c r="G77" s="12" t="s">
        <v>57</v>
      </c>
      <c r="H77" s="16"/>
      <c r="I77" s="12" t="s">
        <v>58</v>
      </c>
      <c r="J77" s="16"/>
      <c r="K77" s="12" t="s">
        <v>60</v>
      </c>
      <c r="L77" s="7" t="s">
        <v>62</v>
      </c>
      <c r="M77" s="16"/>
      <c r="N77" s="16"/>
      <c r="O77" s="16"/>
      <c r="P77" s="13">
        <f t="shared" si="17"/>
        <v>0</v>
      </c>
      <c r="Q77" s="9">
        <f t="shared" si="18"/>
        <v>100</v>
      </c>
      <c r="R77" s="10">
        <f t="shared" si="19"/>
        <v>100</v>
      </c>
      <c r="S77" s="11" t="str">
        <f>IF(COUNTA(A77),IF(ISERROR(VLOOKUP(M77+AB77,計算!$A$16:$B$219,2)),"",VLOOKUP(M77+AB77,計算!$A$16:$B$219,2)),"")</f>
        <v/>
      </c>
      <c r="T77" s="9">
        <f t="shared" si="13"/>
        <v>100</v>
      </c>
      <c r="U77" s="10">
        <f t="shared" si="14"/>
        <v>100</v>
      </c>
      <c r="V77" s="11" t="str">
        <f>IF(COUNTA(A77),IF(ISERROR(VLOOKUP(N77+AB77,計算!$A$16:$B$219,2)),"",VLOOKUP(N77+AB77,計算!$A$16:$B$219,2)),"")</f>
        <v/>
      </c>
      <c r="W77" s="9">
        <f t="shared" si="15"/>
        <v>100</v>
      </c>
      <c r="X77" s="10">
        <f t="shared" si="16"/>
        <v>100</v>
      </c>
      <c r="Y77" s="11" t="str">
        <f>IF(COUNTA(A77),IF(ISERROR(VLOOKUP(O77+AB77,計算!$A$16:$B$219,2)),"",VLOOKUP(O77+AB77,計算!$A$16:$B$219,2)),"")</f>
        <v/>
      </c>
      <c r="Z77" s="19" t="str">
        <f>IF(COUNTA(A77),IF(ISERROR(VLOOKUP(MIN(M77,N77,O77)+AB77,計算!$A$16:$B$219,2)),"",VLOOKUP(MIN(M77,N77,O77)+AB77,計算!$A$16:$B$219,2)),"")</f>
        <v/>
      </c>
      <c r="AB77" s="20">
        <v>100</v>
      </c>
    </row>
    <row r="78" spans="1:28" x14ac:dyDescent="0.15">
      <c r="A78" s="16"/>
      <c r="B78" s="17" t="str">
        <f>IF(A78="","",団体設定!$B$6&amp;"-D"&amp;団体設定!$H$5&amp;"-"&amp;A78)</f>
        <v/>
      </c>
      <c r="C78" s="53"/>
      <c r="D78" s="16"/>
      <c r="E78" s="16"/>
      <c r="F78" s="16"/>
      <c r="G78" s="12" t="s">
        <v>57</v>
      </c>
      <c r="H78" s="16"/>
      <c r="I78" s="12" t="s">
        <v>58</v>
      </c>
      <c r="J78" s="16"/>
      <c r="K78" s="12" t="s">
        <v>60</v>
      </c>
      <c r="L78" s="7" t="s">
        <v>62</v>
      </c>
      <c r="M78" s="16"/>
      <c r="N78" s="16"/>
      <c r="O78" s="16"/>
      <c r="P78" s="13">
        <f t="shared" si="17"/>
        <v>0</v>
      </c>
      <c r="Q78" s="9">
        <f t="shared" si="18"/>
        <v>100</v>
      </c>
      <c r="R78" s="10">
        <f t="shared" si="19"/>
        <v>100</v>
      </c>
      <c r="S78" s="11" t="str">
        <f>IF(COUNTA(A78),IF(ISERROR(VLOOKUP(M78+AB78,計算!$A$16:$B$219,2)),"",VLOOKUP(M78+AB78,計算!$A$16:$B$219,2)),"")</f>
        <v/>
      </c>
      <c r="T78" s="9">
        <f t="shared" si="13"/>
        <v>100</v>
      </c>
      <c r="U78" s="10">
        <f t="shared" si="14"/>
        <v>100</v>
      </c>
      <c r="V78" s="11" t="str">
        <f>IF(COUNTA(A78),IF(ISERROR(VLOOKUP(N78+AB78,計算!$A$16:$B$219,2)),"",VLOOKUP(N78+AB78,計算!$A$16:$B$219,2)),"")</f>
        <v/>
      </c>
      <c r="W78" s="9">
        <f t="shared" si="15"/>
        <v>100</v>
      </c>
      <c r="X78" s="10">
        <f t="shared" si="16"/>
        <v>100</v>
      </c>
      <c r="Y78" s="11" t="str">
        <f>IF(COUNTA(A78),IF(ISERROR(VLOOKUP(O78+AB78,計算!$A$16:$B$219,2)),"",VLOOKUP(O78+AB78,計算!$A$16:$B$219,2)),"")</f>
        <v/>
      </c>
      <c r="Z78" s="19" t="str">
        <f>IF(COUNTA(A78),IF(ISERROR(VLOOKUP(MIN(M78,N78,O78)+AB78,計算!$A$16:$B$219,2)),"",VLOOKUP(MIN(M78,N78,O78)+AB78,計算!$A$16:$B$219,2)),"")</f>
        <v/>
      </c>
      <c r="AB78" s="20">
        <v>100</v>
      </c>
    </row>
    <row r="79" spans="1:28" x14ac:dyDescent="0.15">
      <c r="A79" s="16"/>
      <c r="B79" s="17" t="str">
        <f>IF(A79="","",団体設定!$B$6&amp;"-D"&amp;団体設定!$H$5&amp;"-"&amp;A79)</f>
        <v/>
      </c>
      <c r="C79" s="53"/>
      <c r="D79" s="16"/>
      <c r="E79" s="16"/>
      <c r="F79" s="16"/>
      <c r="G79" s="12" t="s">
        <v>57</v>
      </c>
      <c r="H79" s="16"/>
      <c r="I79" s="12" t="s">
        <v>58</v>
      </c>
      <c r="J79" s="16"/>
      <c r="K79" s="12" t="s">
        <v>60</v>
      </c>
      <c r="L79" s="7" t="s">
        <v>62</v>
      </c>
      <c r="M79" s="16"/>
      <c r="N79" s="16"/>
      <c r="O79" s="16"/>
      <c r="P79" s="13">
        <f t="shared" si="17"/>
        <v>0</v>
      </c>
      <c r="Q79" s="9">
        <f t="shared" si="18"/>
        <v>100</v>
      </c>
      <c r="R79" s="10">
        <f t="shared" si="19"/>
        <v>100</v>
      </c>
      <c r="S79" s="11" t="str">
        <f>IF(COUNTA(A79),IF(ISERROR(VLOOKUP(M79+AB79,計算!$A$16:$B$219,2)),"",VLOOKUP(M79+AB79,計算!$A$16:$B$219,2)),"")</f>
        <v/>
      </c>
      <c r="T79" s="9">
        <f t="shared" si="13"/>
        <v>100</v>
      </c>
      <c r="U79" s="10">
        <f t="shared" si="14"/>
        <v>100</v>
      </c>
      <c r="V79" s="11" t="str">
        <f>IF(COUNTA(A79),IF(ISERROR(VLOOKUP(N79+AB79,計算!$A$16:$B$219,2)),"",VLOOKUP(N79+AB79,計算!$A$16:$B$219,2)),"")</f>
        <v/>
      </c>
      <c r="W79" s="9">
        <f t="shared" si="15"/>
        <v>100</v>
      </c>
      <c r="X79" s="10">
        <f t="shared" si="16"/>
        <v>100</v>
      </c>
      <c r="Y79" s="11" t="str">
        <f>IF(COUNTA(A79),IF(ISERROR(VLOOKUP(O79+AB79,計算!$A$16:$B$219,2)),"",VLOOKUP(O79+AB79,計算!$A$16:$B$219,2)),"")</f>
        <v/>
      </c>
      <c r="Z79" s="19" t="str">
        <f>IF(COUNTA(A79),IF(ISERROR(VLOOKUP(MIN(M79,N79,O79)+AB79,計算!$A$16:$B$219,2)),"",VLOOKUP(MIN(M79,N79,O79)+AB79,計算!$A$16:$B$219,2)),"")</f>
        <v/>
      </c>
      <c r="AB79" s="20">
        <v>100</v>
      </c>
    </row>
    <row r="80" spans="1:28" x14ac:dyDescent="0.15">
      <c r="A80" s="16"/>
      <c r="B80" s="17" t="str">
        <f>IF(A80="","",団体設定!$B$6&amp;"-D"&amp;団体設定!$H$5&amp;"-"&amp;A80)</f>
        <v/>
      </c>
      <c r="C80" s="53"/>
      <c r="D80" s="16"/>
      <c r="E80" s="16"/>
      <c r="F80" s="16"/>
      <c r="G80" s="12" t="s">
        <v>57</v>
      </c>
      <c r="H80" s="16"/>
      <c r="I80" s="12" t="s">
        <v>58</v>
      </c>
      <c r="J80" s="16"/>
      <c r="K80" s="12" t="s">
        <v>60</v>
      </c>
      <c r="L80" s="7" t="s">
        <v>62</v>
      </c>
      <c r="M80" s="16"/>
      <c r="N80" s="16"/>
      <c r="O80" s="16"/>
      <c r="P80" s="13">
        <f t="shared" si="17"/>
        <v>0</v>
      </c>
      <c r="Q80" s="9">
        <f t="shared" si="18"/>
        <v>100</v>
      </c>
      <c r="R80" s="10">
        <f t="shared" si="19"/>
        <v>100</v>
      </c>
      <c r="S80" s="11" t="str">
        <f>IF(COUNTA(A80),IF(ISERROR(VLOOKUP(M80+AB80,計算!$A$16:$B$219,2)),"",VLOOKUP(M80+AB80,計算!$A$16:$B$219,2)),"")</f>
        <v/>
      </c>
      <c r="T80" s="9">
        <f t="shared" si="13"/>
        <v>100</v>
      </c>
      <c r="U80" s="10">
        <f t="shared" si="14"/>
        <v>100</v>
      </c>
      <c r="V80" s="11" t="str">
        <f>IF(COUNTA(A80),IF(ISERROR(VLOOKUP(N80+AB80,計算!$A$16:$B$219,2)),"",VLOOKUP(N80+AB80,計算!$A$16:$B$219,2)),"")</f>
        <v/>
      </c>
      <c r="W80" s="9">
        <f t="shared" si="15"/>
        <v>100</v>
      </c>
      <c r="X80" s="10">
        <f t="shared" si="16"/>
        <v>100</v>
      </c>
      <c r="Y80" s="11" t="str">
        <f>IF(COUNTA(A80),IF(ISERROR(VLOOKUP(O80+AB80,計算!$A$16:$B$219,2)),"",VLOOKUP(O80+AB80,計算!$A$16:$B$219,2)),"")</f>
        <v/>
      </c>
      <c r="Z80" s="19" t="str">
        <f>IF(COUNTA(A80),IF(ISERROR(VLOOKUP(MIN(M80,N80,O80)+AB80,計算!$A$16:$B$219,2)),"",VLOOKUP(MIN(M80,N80,O80)+AB80,計算!$A$16:$B$219,2)),"")</f>
        <v/>
      </c>
      <c r="AB80" s="20">
        <v>100</v>
      </c>
    </row>
    <row r="81" spans="1:28" x14ac:dyDescent="0.15">
      <c r="A81" s="16"/>
      <c r="B81" s="17" t="str">
        <f>IF(A81="","",団体設定!$B$6&amp;"-D"&amp;団体設定!$H$5&amp;"-"&amp;A81)</f>
        <v/>
      </c>
      <c r="C81" s="53"/>
      <c r="D81" s="16"/>
      <c r="E81" s="16"/>
      <c r="F81" s="16"/>
      <c r="G81" s="12" t="s">
        <v>57</v>
      </c>
      <c r="H81" s="16"/>
      <c r="I81" s="12" t="s">
        <v>58</v>
      </c>
      <c r="J81" s="16"/>
      <c r="K81" s="12" t="s">
        <v>60</v>
      </c>
      <c r="L81" s="7" t="s">
        <v>62</v>
      </c>
      <c r="M81" s="16"/>
      <c r="N81" s="16"/>
      <c r="O81" s="16"/>
      <c r="P81" s="13">
        <f t="shared" si="17"/>
        <v>0</v>
      </c>
      <c r="Q81" s="9">
        <f t="shared" si="18"/>
        <v>100</v>
      </c>
      <c r="R81" s="10">
        <f t="shared" si="19"/>
        <v>100</v>
      </c>
      <c r="S81" s="11" t="str">
        <f>IF(COUNTA(A81),IF(ISERROR(VLOOKUP(M81+AB81,計算!$A$16:$B$219,2)),"",VLOOKUP(M81+AB81,計算!$A$16:$B$219,2)),"")</f>
        <v/>
      </c>
      <c r="T81" s="9">
        <f t="shared" si="13"/>
        <v>100</v>
      </c>
      <c r="U81" s="10">
        <f t="shared" si="14"/>
        <v>100</v>
      </c>
      <c r="V81" s="11" t="str">
        <f>IF(COUNTA(A81),IF(ISERROR(VLOOKUP(N81+AB81,計算!$A$16:$B$219,2)),"",VLOOKUP(N81+AB81,計算!$A$16:$B$219,2)),"")</f>
        <v/>
      </c>
      <c r="W81" s="9">
        <f t="shared" si="15"/>
        <v>100</v>
      </c>
      <c r="X81" s="10">
        <f t="shared" si="16"/>
        <v>100</v>
      </c>
      <c r="Y81" s="11" t="str">
        <f>IF(COUNTA(A81),IF(ISERROR(VLOOKUP(O81+AB81,計算!$A$16:$B$219,2)),"",VLOOKUP(O81+AB81,計算!$A$16:$B$219,2)),"")</f>
        <v/>
      </c>
      <c r="Z81" s="19" t="str">
        <f>IF(COUNTA(A81),IF(ISERROR(VLOOKUP(MIN(M81,N81,O81)+AB81,計算!$A$16:$B$219,2)),"",VLOOKUP(MIN(M81,N81,O81)+AB81,計算!$A$16:$B$219,2)),"")</f>
        <v/>
      </c>
      <c r="AB81" s="20">
        <v>100</v>
      </c>
    </row>
    <row r="82" spans="1:28" x14ac:dyDescent="0.15">
      <c r="A82" s="16"/>
      <c r="B82" s="17" t="str">
        <f>IF(A82="","",団体設定!$B$6&amp;"-D"&amp;団体設定!$H$5&amp;"-"&amp;A82)</f>
        <v/>
      </c>
      <c r="C82" s="53"/>
      <c r="D82" s="16"/>
      <c r="E82" s="16"/>
      <c r="F82" s="16"/>
      <c r="G82" s="12" t="s">
        <v>57</v>
      </c>
      <c r="H82" s="16"/>
      <c r="I82" s="12" t="s">
        <v>58</v>
      </c>
      <c r="J82" s="16"/>
      <c r="K82" s="12" t="s">
        <v>60</v>
      </c>
      <c r="L82" s="7" t="s">
        <v>62</v>
      </c>
      <c r="M82" s="16"/>
      <c r="N82" s="16"/>
      <c r="O82" s="16"/>
      <c r="P82" s="13">
        <f t="shared" si="17"/>
        <v>0</v>
      </c>
      <c r="Q82" s="9">
        <f t="shared" si="18"/>
        <v>100</v>
      </c>
      <c r="R82" s="10">
        <f t="shared" si="19"/>
        <v>100</v>
      </c>
      <c r="S82" s="11" t="str">
        <f>IF(COUNTA(A82),IF(ISERROR(VLOOKUP(M82+AB82,計算!$A$16:$B$219,2)),"",VLOOKUP(M82+AB82,計算!$A$16:$B$219,2)),"")</f>
        <v/>
      </c>
      <c r="T82" s="9">
        <f t="shared" si="13"/>
        <v>100</v>
      </c>
      <c r="U82" s="10">
        <f t="shared" si="14"/>
        <v>100</v>
      </c>
      <c r="V82" s="11" t="str">
        <f>IF(COUNTA(A82),IF(ISERROR(VLOOKUP(N82+AB82,計算!$A$16:$B$219,2)),"",VLOOKUP(N82+AB82,計算!$A$16:$B$219,2)),"")</f>
        <v/>
      </c>
      <c r="W82" s="9">
        <f t="shared" si="15"/>
        <v>100</v>
      </c>
      <c r="X82" s="10">
        <f t="shared" si="16"/>
        <v>100</v>
      </c>
      <c r="Y82" s="11" t="str">
        <f>IF(COUNTA(A82),IF(ISERROR(VLOOKUP(O82+AB82,計算!$A$16:$B$219,2)),"",VLOOKUP(O82+AB82,計算!$A$16:$B$219,2)),"")</f>
        <v/>
      </c>
      <c r="Z82" s="19" t="str">
        <f>IF(COUNTA(A82),IF(ISERROR(VLOOKUP(MIN(M82,N82,O82)+AB82,計算!$A$16:$B$219,2)),"",VLOOKUP(MIN(M82,N82,O82)+AB82,計算!$A$16:$B$219,2)),"")</f>
        <v/>
      </c>
      <c r="AB82" s="20">
        <v>100</v>
      </c>
    </row>
    <row r="83" spans="1:28" x14ac:dyDescent="0.15">
      <c r="A83" s="16"/>
      <c r="B83" s="17" t="str">
        <f>IF(A83="","",団体設定!$B$6&amp;"-D"&amp;団体設定!$H$5&amp;"-"&amp;A83)</f>
        <v/>
      </c>
      <c r="C83" s="53"/>
      <c r="D83" s="16"/>
      <c r="E83" s="16"/>
      <c r="F83" s="16"/>
      <c r="G83" s="12" t="s">
        <v>57</v>
      </c>
      <c r="H83" s="16"/>
      <c r="I83" s="12" t="s">
        <v>58</v>
      </c>
      <c r="J83" s="16"/>
      <c r="K83" s="12" t="s">
        <v>60</v>
      </c>
      <c r="L83" s="7" t="s">
        <v>62</v>
      </c>
      <c r="M83" s="16"/>
      <c r="N83" s="16"/>
      <c r="O83" s="16"/>
      <c r="P83" s="13">
        <f t="shared" si="17"/>
        <v>0</v>
      </c>
      <c r="Q83" s="9">
        <f t="shared" si="18"/>
        <v>100</v>
      </c>
      <c r="R83" s="10">
        <f t="shared" si="19"/>
        <v>100</v>
      </c>
      <c r="S83" s="11" t="str">
        <f>IF(COUNTA(A83),IF(ISERROR(VLOOKUP(M83+AB83,計算!$A$16:$B$219,2)),"",VLOOKUP(M83+AB83,計算!$A$16:$B$219,2)),"")</f>
        <v/>
      </c>
      <c r="T83" s="9">
        <f t="shared" si="13"/>
        <v>100</v>
      </c>
      <c r="U83" s="10">
        <f t="shared" si="14"/>
        <v>100</v>
      </c>
      <c r="V83" s="11" t="str">
        <f>IF(COUNTA(A83),IF(ISERROR(VLOOKUP(N83+AB83,計算!$A$16:$B$219,2)),"",VLOOKUP(N83+AB83,計算!$A$16:$B$219,2)),"")</f>
        <v/>
      </c>
      <c r="W83" s="9">
        <f t="shared" si="15"/>
        <v>100</v>
      </c>
      <c r="X83" s="10">
        <f t="shared" si="16"/>
        <v>100</v>
      </c>
      <c r="Y83" s="11" t="str">
        <f>IF(COUNTA(A83),IF(ISERROR(VLOOKUP(O83+AB83,計算!$A$16:$B$219,2)),"",VLOOKUP(O83+AB83,計算!$A$16:$B$219,2)),"")</f>
        <v/>
      </c>
      <c r="Z83" s="19" t="str">
        <f>IF(COUNTA(A83),IF(ISERROR(VLOOKUP(MIN(M83,N83,O83)+AB83,計算!$A$16:$B$219,2)),"",VLOOKUP(MIN(M83,N83,O83)+AB83,計算!$A$16:$B$219,2)),"")</f>
        <v/>
      </c>
      <c r="AB83" s="20">
        <v>100</v>
      </c>
    </row>
    <row r="84" spans="1:28" x14ac:dyDescent="0.15">
      <c r="A84" s="16"/>
      <c r="B84" s="17" t="str">
        <f>IF(A84="","",団体設定!$B$6&amp;"-D"&amp;団体設定!$H$5&amp;"-"&amp;A84)</f>
        <v/>
      </c>
      <c r="C84" s="53"/>
      <c r="D84" s="16"/>
      <c r="E84" s="16"/>
      <c r="F84" s="16"/>
      <c r="G84" s="12" t="s">
        <v>57</v>
      </c>
      <c r="H84" s="16"/>
      <c r="I84" s="12" t="s">
        <v>58</v>
      </c>
      <c r="J84" s="16"/>
      <c r="K84" s="12" t="s">
        <v>60</v>
      </c>
      <c r="L84" s="7" t="s">
        <v>62</v>
      </c>
      <c r="M84" s="16"/>
      <c r="N84" s="16"/>
      <c r="O84" s="16"/>
      <c r="P84" s="13">
        <f t="shared" si="17"/>
        <v>0</v>
      </c>
      <c r="Q84" s="9">
        <f t="shared" si="18"/>
        <v>100</v>
      </c>
      <c r="R84" s="10">
        <f t="shared" si="19"/>
        <v>100</v>
      </c>
      <c r="S84" s="11" t="str">
        <f>IF(COUNTA(A84),IF(ISERROR(VLOOKUP(M84+AB84,計算!$A$16:$B$219,2)),"",VLOOKUP(M84+AB84,計算!$A$16:$B$219,2)),"")</f>
        <v/>
      </c>
      <c r="T84" s="9">
        <f t="shared" si="13"/>
        <v>100</v>
      </c>
      <c r="U84" s="10">
        <f t="shared" si="14"/>
        <v>100</v>
      </c>
      <c r="V84" s="11" t="str">
        <f>IF(COUNTA(A84),IF(ISERROR(VLOOKUP(N84+AB84,計算!$A$16:$B$219,2)),"",VLOOKUP(N84+AB84,計算!$A$16:$B$219,2)),"")</f>
        <v/>
      </c>
      <c r="W84" s="9">
        <f t="shared" si="15"/>
        <v>100</v>
      </c>
      <c r="X84" s="10">
        <f t="shared" si="16"/>
        <v>100</v>
      </c>
      <c r="Y84" s="11" t="str">
        <f>IF(COUNTA(A84),IF(ISERROR(VLOOKUP(O84+AB84,計算!$A$16:$B$219,2)),"",VLOOKUP(O84+AB84,計算!$A$16:$B$219,2)),"")</f>
        <v/>
      </c>
      <c r="Z84" s="19" t="str">
        <f>IF(COUNTA(A84),IF(ISERROR(VLOOKUP(MIN(M84,N84,O84)+AB84,計算!$A$16:$B$219,2)),"",VLOOKUP(MIN(M84,N84,O84)+AB84,計算!$A$16:$B$219,2)),"")</f>
        <v/>
      </c>
      <c r="AB84" s="20">
        <v>100</v>
      </c>
    </row>
    <row r="85" spans="1:28" x14ac:dyDescent="0.15">
      <c r="A85" s="16"/>
      <c r="B85" s="17" t="str">
        <f>IF(A85="","",団体設定!$B$6&amp;"-D"&amp;団体設定!$H$5&amp;"-"&amp;A85)</f>
        <v/>
      </c>
      <c r="C85" s="53"/>
      <c r="D85" s="16"/>
      <c r="E85" s="16"/>
      <c r="F85" s="16"/>
      <c r="G85" s="12" t="s">
        <v>57</v>
      </c>
      <c r="H85" s="16"/>
      <c r="I85" s="12" t="s">
        <v>58</v>
      </c>
      <c r="J85" s="16"/>
      <c r="K85" s="12" t="s">
        <v>60</v>
      </c>
      <c r="L85" s="7" t="s">
        <v>62</v>
      </c>
      <c r="M85" s="16"/>
      <c r="N85" s="16"/>
      <c r="O85" s="16"/>
      <c r="P85" s="13">
        <f t="shared" si="17"/>
        <v>0</v>
      </c>
      <c r="Q85" s="9">
        <f t="shared" si="18"/>
        <v>100</v>
      </c>
      <c r="R85" s="10">
        <f t="shared" si="19"/>
        <v>100</v>
      </c>
      <c r="S85" s="11" t="str">
        <f>IF(COUNTA(A85),IF(ISERROR(VLOOKUP(M85+AB85,計算!$A$16:$B$219,2)),"",VLOOKUP(M85+AB85,計算!$A$16:$B$219,2)),"")</f>
        <v/>
      </c>
      <c r="T85" s="9">
        <f t="shared" si="13"/>
        <v>100</v>
      </c>
      <c r="U85" s="10">
        <f t="shared" si="14"/>
        <v>100</v>
      </c>
      <c r="V85" s="11" t="str">
        <f>IF(COUNTA(A85),IF(ISERROR(VLOOKUP(N85+AB85,計算!$A$16:$B$219,2)),"",VLOOKUP(N85+AB85,計算!$A$16:$B$219,2)),"")</f>
        <v/>
      </c>
      <c r="W85" s="9">
        <f t="shared" si="15"/>
        <v>100</v>
      </c>
      <c r="X85" s="10">
        <f t="shared" si="16"/>
        <v>100</v>
      </c>
      <c r="Y85" s="11" t="str">
        <f>IF(COUNTA(A85),IF(ISERROR(VLOOKUP(O85+AB85,計算!$A$16:$B$219,2)),"",VLOOKUP(O85+AB85,計算!$A$16:$B$219,2)),"")</f>
        <v/>
      </c>
      <c r="Z85" s="19" t="str">
        <f>IF(COUNTA(A85),IF(ISERROR(VLOOKUP(MIN(M85,N85,O85)+AB85,計算!$A$16:$B$219,2)),"",VLOOKUP(MIN(M85,N85,O85)+AB85,計算!$A$16:$B$219,2)),"")</f>
        <v/>
      </c>
      <c r="AB85" s="20">
        <v>100</v>
      </c>
    </row>
    <row r="86" spans="1:28" x14ac:dyDescent="0.15">
      <c r="A86" s="16"/>
      <c r="B86" s="17" t="str">
        <f>IF(A86="","",団体設定!$B$6&amp;"-D"&amp;団体設定!$H$5&amp;"-"&amp;A86)</f>
        <v/>
      </c>
      <c r="C86" s="53"/>
      <c r="D86" s="16"/>
      <c r="E86" s="16"/>
      <c r="F86" s="16"/>
      <c r="G86" s="12" t="s">
        <v>57</v>
      </c>
      <c r="H86" s="16"/>
      <c r="I86" s="12" t="s">
        <v>58</v>
      </c>
      <c r="J86" s="16"/>
      <c r="K86" s="12" t="s">
        <v>60</v>
      </c>
      <c r="L86" s="7" t="s">
        <v>62</v>
      </c>
      <c r="M86" s="16"/>
      <c r="N86" s="16"/>
      <c r="O86" s="16"/>
      <c r="P86" s="13">
        <f t="shared" si="17"/>
        <v>0</v>
      </c>
      <c r="Q86" s="9">
        <f t="shared" si="18"/>
        <v>100</v>
      </c>
      <c r="R86" s="10">
        <f t="shared" si="19"/>
        <v>100</v>
      </c>
      <c r="S86" s="11" t="str">
        <f>IF(COUNTA(A86),IF(ISERROR(VLOOKUP(M86+AB86,計算!$A$16:$B$219,2)),"",VLOOKUP(M86+AB86,計算!$A$16:$B$219,2)),"")</f>
        <v/>
      </c>
      <c r="T86" s="9">
        <f t="shared" si="13"/>
        <v>100</v>
      </c>
      <c r="U86" s="10">
        <f t="shared" si="14"/>
        <v>100</v>
      </c>
      <c r="V86" s="11" t="str">
        <f>IF(COUNTA(A86),IF(ISERROR(VLOOKUP(N86+AB86,計算!$A$16:$B$219,2)),"",VLOOKUP(N86+AB86,計算!$A$16:$B$219,2)),"")</f>
        <v/>
      </c>
      <c r="W86" s="9">
        <f t="shared" si="15"/>
        <v>100</v>
      </c>
      <c r="X86" s="10">
        <f t="shared" si="16"/>
        <v>100</v>
      </c>
      <c r="Y86" s="11" t="str">
        <f>IF(COUNTA(A86),IF(ISERROR(VLOOKUP(O86+AB86,計算!$A$16:$B$219,2)),"",VLOOKUP(O86+AB86,計算!$A$16:$B$219,2)),"")</f>
        <v/>
      </c>
      <c r="Z86" s="19" t="str">
        <f>IF(COUNTA(A86),IF(ISERROR(VLOOKUP(MIN(M86,N86,O86)+AB86,計算!$A$16:$B$219,2)),"",VLOOKUP(MIN(M86,N86,O86)+AB86,計算!$A$16:$B$219,2)),"")</f>
        <v/>
      </c>
      <c r="AB86" s="20">
        <v>100</v>
      </c>
    </row>
    <row r="87" spans="1:28" x14ac:dyDescent="0.15">
      <c r="A87" s="16"/>
      <c r="B87" s="17" t="str">
        <f>IF(A87="","",団体設定!$B$6&amp;"-D"&amp;団体設定!$H$5&amp;"-"&amp;A87)</f>
        <v/>
      </c>
      <c r="C87" s="53"/>
      <c r="D87" s="16"/>
      <c r="E87" s="16"/>
      <c r="F87" s="16"/>
      <c r="G87" s="12" t="s">
        <v>57</v>
      </c>
      <c r="H87" s="16"/>
      <c r="I87" s="12" t="s">
        <v>58</v>
      </c>
      <c r="J87" s="16"/>
      <c r="K87" s="12" t="s">
        <v>60</v>
      </c>
      <c r="L87" s="7" t="s">
        <v>62</v>
      </c>
      <c r="M87" s="16"/>
      <c r="N87" s="16"/>
      <c r="O87" s="16"/>
      <c r="P87" s="13">
        <f t="shared" si="17"/>
        <v>0</v>
      </c>
      <c r="Q87" s="9">
        <f t="shared" si="18"/>
        <v>100</v>
      </c>
      <c r="R87" s="10">
        <f t="shared" si="19"/>
        <v>100</v>
      </c>
      <c r="S87" s="11" t="str">
        <f>IF(COUNTA(A87),IF(ISERROR(VLOOKUP(M87+AB87,計算!$A$16:$B$219,2)),"",VLOOKUP(M87+AB87,計算!$A$16:$B$219,2)),"")</f>
        <v/>
      </c>
      <c r="T87" s="9">
        <f t="shared" si="13"/>
        <v>100</v>
      </c>
      <c r="U87" s="10">
        <f t="shared" si="14"/>
        <v>100</v>
      </c>
      <c r="V87" s="11" t="str">
        <f>IF(COUNTA(A87),IF(ISERROR(VLOOKUP(N87+AB87,計算!$A$16:$B$219,2)),"",VLOOKUP(N87+AB87,計算!$A$16:$B$219,2)),"")</f>
        <v/>
      </c>
      <c r="W87" s="9">
        <f t="shared" si="15"/>
        <v>100</v>
      </c>
      <c r="X87" s="10">
        <f t="shared" si="16"/>
        <v>100</v>
      </c>
      <c r="Y87" s="11" t="str">
        <f>IF(COUNTA(A87),IF(ISERROR(VLOOKUP(O87+AB87,計算!$A$16:$B$219,2)),"",VLOOKUP(O87+AB87,計算!$A$16:$B$219,2)),"")</f>
        <v/>
      </c>
      <c r="Z87" s="19" t="str">
        <f>IF(COUNTA(A87),IF(ISERROR(VLOOKUP(MIN(M87,N87,O87)+AB87,計算!$A$16:$B$219,2)),"",VLOOKUP(MIN(M87,N87,O87)+AB87,計算!$A$16:$B$219,2)),"")</f>
        <v/>
      </c>
      <c r="AB87" s="20">
        <v>100</v>
      </c>
    </row>
    <row r="88" spans="1:28" x14ac:dyDescent="0.15">
      <c r="A88" s="16"/>
      <c r="B88" s="17" t="str">
        <f>IF(A88="","",団体設定!$B$6&amp;"-D"&amp;団体設定!$H$5&amp;"-"&amp;A88)</f>
        <v/>
      </c>
      <c r="C88" s="53"/>
      <c r="D88" s="16"/>
      <c r="E88" s="16"/>
      <c r="F88" s="16"/>
      <c r="G88" s="12" t="s">
        <v>57</v>
      </c>
      <c r="H88" s="16"/>
      <c r="I88" s="12" t="s">
        <v>58</v>
      </c>
      <c r="J88" s="16"/>
      <c r="K88" s="12" t="s">
        <v>60</v>
      </c>
      <c r="L88" s="7" t="s">
        <v>62</v>
      </c>
      <c r="M88" s="16"/>
      <c r="N88" s="16"/>
      <c r="O88" s="16"/>
      <c r="P88" s="13">
        <f t="shared" si="17"/>
        <v>0</v>
      </c>
      <c r="Q88" s="9">
        <f t="shared" si="18"/>
        <v>100</v>
      </c>
      <c r="R88" s="10">
        <f t="shared" si="19"/>
        <v>100</v>
      </c>
      <c r="S88" s="11" t="str">
        <f>IF(COUNTA(A88),IF(ISERROR(VLOOKUP(M88+AB88,計算!$A$16:$B$219,2)),"",VLOOKUP(M88+AB88,計算!$A$16:$B$219,2)),"")</f>
        <v/>
      </c>
      <c r="T88" s="9">
        <f t="shared" si="13"/>
        <v>100</v>
      </c>
      <c r="U88" s="10">
        <f t="shared" si="14"/>
        <v>100</v>
      </c>
      <c r="V88" s="11" t="str">
        <f>IF(COUNTA(A88),IF(ISERROR(VLOOKUP(N88+AB88,計算!$A$16:$B$219,2)),"",VLOOKUP(N88+AB88,計算!$A$16:$B$219,2)),"")</f>
        <v/>
      </c>
      <c r="W88" s="9">
        <f t="shared" si="15"/>
        <v>100</v>
      </c>
      <c r="X88" s="10">
        <f t="shared" si="16"/>
        <v>100</v>
      </c>
      <c r="Y88" s="11" t="str">
        <f>IF(COUNTA(A88),IF(ISERROR(VLOOKUP(O88+AB88,計算!$A$16:$B$219,2)),"",VLOOKUP(O88+AB88,計算!$A$16:$B$219,2)),"")</f>
        <v/>
      </c>
      <c r="Z88" s="19" t="str">
        <f>IF(COUNTA(A88),IF(ISERROR(VLOOKUP(MIN(M88,N88,O88)+AB88,計算!$A$16:$B$219,2)),"",VLOOKUP(MIN(M88,N88,O88)+AB88,計算!$A$16:$B$219,2)),"")</f>
        <v/>
      </c>
      <c r="AB88" s="20">
        <v>100</v>
      </c>
    </row>
    <row r="89" spans="1:28" x14ac:dyDescent="0.15">
      <c r="A89" s="16"/>
      <c r="B89" s="17" t="str">
        <f>IF(A89="","",団体設定!$B$6&amp;"-D"&amp;団体設定!$H$5&amp;"-"&amp;A89)</f>
        <v/>
      </c>
      <c r="C89" s="53"/>
      <c r="D89" s="16"/>
      <c r="E89" s="16"/>
      <c r="F89" s="16"/>
      <c r="G89" s="12" t="s">
        <v>57</v>
      </c>
      <c r="H89" s="16"/>
      <c r="I89" s="12" t="s">
        <v>58</v>
      </c>
      <c r="J89" s="16"/>
      <c r="K89" s="12" t="s">
        <v>60</v>
      </c>
      <c r="L89" s="7" t="s">
        <v>62</v>
      </c>
      <c r="M89" s="16"/>
      <c r="N89" s="16"/>
      <c r="O89" s="16"/>
      <c r="P89" s="13">
        <f t="shared" si="17"/>
        <v>0</v>
      </c>
      <c r="Q89" s="9">
        <f t="shared" si="18"/>
        <v>100</v>
      </c>
      <c r="R89" s="10">
        <f t="shared" si="19"/>
        <v>100</v>
      </c>
      <c r="S89" s="11" t="str">
        <f>IF(COUNTA(A89),IF(ISERROR(VLOOKUP(M89+AB89,計算!$A$16:$B$219,2)),"",VLOOKUP(M89+AB89,計算!$A$16:$B$219,2)),"")</f>
        <v/>
      </c>
      <c r="T89" s="9">
        <f t="shared" si="13"/>
        <v>100</v>
      </c>
      <c r="U89" s="10">
        <f t="shared" si="14"/>
        <v>100</v>
      </c>
      <c r="V89" s="11" t="str">
        <f>IF(COUNTA(A89),IF(ISERROR(VLOOKUP(N89+AB89,計算!$A$16:$B$219,2)),"",VLOOKUP(N89+AB89,計算!$A$16:$B$219,2)),"")</f>
        <v/>
      </c>
      <c r="W89" s="9">
        <f t="shared" si="15"/>
        <v>100</v>
      </c>
      <c r="X89" s="10">
        <f t="shared" si="16"/>
        <v>100</v>
      </c>
      <c r="Y89" s="11" t="str">
        <f>IF(COUNTA(A89),IF(ISERROR(VLOOKUP(O89+AB89,計算!$A$16:$B$219,2)),"",VLOOKUP(O89+AB89,計算!$A$16:$B$219,2)),"")</f>
        <v/>
      </c>
      <c r="Z89" s="19" t="str">
        <f>IF(COUNTA(A89),IF(ISERROR(VLOOKUP(MIN(M89,N89,O89)+AB89,計算!$A$16:$B$219,2)),"",VLOOKUP(MIN(M89,N89,O89)+AB89,計算!$A$16:$B$219,2)),"")</f>
        <v/>
      </c>
      <c r="AB89" s="20">
        <v>100</v>
      </c>
    </row>
    <row r="90" spans="1:28" x14ac:dyDescent="0.15">
      <c r="A90" s="16"/>
      <c r="B90" s="17" t="str">
        <f>IF(A90="","",団体設定!$B$6&amp;"-D"&amp;団体設定!$H$5&amp;"-"&amp;A90)</f>
        <v/>
      </c>
      <c r="C90" s="53"/>
      <c r="D90" s="16"/>
      <c r="E90" s="16"/>
      <c r="F90" s="16"/>
      <c r="G90" s="12" t="s">
        <v>57</v>
      </c>
      <c r="H90" s="16"/>
      <c r="I90" s="12" t="s">
        <v>58</v>
      </c>
      <c r="J90" s="16"/>
      <c r="K90" s="12" t="s">
        <v>60</v>
      </c>
      <c r="L90" s="7" t="s">
        <v>62</v>
      </c>
      <c r="M90" s="16"/>
      <c r="N90" s="16"/>
      <c r="O90" s="16"/>
      <c r="P90" s="13">
        <f t="shared" si="17"/>
        <v>0</v>
      </c>
      <c r="Q90" s="9">
        <f t="shared" si="18"/>
        <v>100</v>
      </c>
      <c r="R90" s="10">
        <f t="shared" si="19"/>
        <v>100</v>
      </c>
      <c r="S90" s="11" t="str">
        <f>IF(COUNTA(A90),IF(ISERROR(VLOOKUP(M90+AB90,計算!$A$16:$B$219,2)),"",VLOOKUP(M90+AB90,計算!$A$16:$B$219,2)),"")</f>
        <v/>
      </c>
      <c r="T90" s="9">
        <f t="shared" si="13"/>
        <v>100</v>
      </c>
      <c r="U90" s="10">
        <f t="shared" si="14"/>
        <v>100</v>
      </c>
      <c r="V90" s="11" t="str">
        <f>IF(COUNTA(A90),IF(ISERROR(VLOOKUP(N90+AB90,計算!$A$16:$B$219,2)),"",VLOOKUP(N90+AB90,計算!$A$16:$B$219,2)),"")</f>
        <v/>
      </c>
      <c r="W90" s="9">
        <f t="shared" si="15"/>
        <v>100</v>
      </c>
      <c r="X90" s="10">
        <f t="shared" si="16"/>
        <v>100</v>
      </c>
      <c r="Y90" s="11" t="str">
        <f>IF(COUNTA(A90),IF(ISERROR(VLOOKUP(O90+AB90,計算!$A$16:$B$219,2)),"",VLOOKUP(O90+AB90,計算!$A$16:$B$219,2)),"")</f>
        <v/>
      </c>
      <c r="Z90" s="19" t="str">
        <f>IF(COUNTA(A90),IF(ISERROR(VLOOKUP(MIN(M90,N90,O90)+AB90,計算!$A$16:$B$219,2)),"",VLOOKUP(MIN(M90,N90,O90)+AB90,計算!$A$16:$B$219,2)),"")</f>
        <v/>
      </c>
      <c r="AB90" s="20">
        <v>100</v>
      </c>
    </row>
    <row r="91" spans="1:28" x14ac:dyDescent="0.15">
      <c r="A91" s="16"/>
      <c r="B91" s="17" t="str">
        <f>IF(A91="","",団体設定!$B$6&amp;"-D"&amp;団体設定!$H$5&amp;"-"&amp;A91)</f>
        <v/>
      </c>
      <c r="C91" s="53"/>
      <c r="D91" s="16"/>
      <c r="E91" s="16"/>
      <c r="F91" s="16"/>
      <c r="G91" s="12" t="s">
        <v>57</v>
      </c>
      <c r="H91" s="16"/>
      <c r="I91" s="12" t="s">
        <v>58</v>
      </c>
      <c r="J91" s="16"/>
      <c r="K91" s="12" t="s">
        <v>60</v>
      </c>
      <c r="L91" s="7" t="s">
        <v>62</v>
      </c>
      <c r="M91" s="16"/>
      <c r="N91" s="16"/>
      <c r="O91" s="16"/>
      <c r="P91" s="13">
        <f t="shared" si="17"/>
        <v>0</v>
      </c>
      <c r="Q91" s="9">
        <f t="shared" si="18"/>
        <v>100</v>
      </c>
      <c r="R91" s="10">
        <f t="shared" si="19"/>
        <v>100</v>
      </c>
      <c r="S91" s="11" t="str">
        <f>IF(COUNTA(A91),IF(ISERROR(VLOOKUP(M91+AB91,計算!$A$16:$B$219,2)),"",VLOOKUP(M91+AB91,計算!$A$16:$B$219,2)),"")</f>
        <v/>
      </c>
      <c r="T91" s="9">
        <f t="shared" si="13"/>
        <v>100</v>
      </c>
      <c r="U91" s="10">
        <f t="shared" si="14"/>
        <v>100</v>
      </c>
      <c r="V91" s="11" t="str">
        <f>IF(COUNTA(A91),IF(ISERROR(VLOOKUP(N91+AB91,計算!$A$16:$B$219,2)),"",VLOOKUP(N91+AB91,計算!$A$16:$B$219,2)),"")</f>
        <v/>
      </c>
      <c r="W91" s="9">
        <f t="shared" si="15"/>
        <v>100</v>
      </c>
      <c r="X91" s="10">
        <f t="shared" si="16"/>
        <v>100</v>
      </c>
      <c r="Y91" s="11" t="str">
        <f>IF(COUNTA(A91),IF(ISERROR(VLOOKUP(O91+AB91,計算!$A$16:$B$219,2)),"",VLOOKUP(O91+AB91,計算!$A$16:$B$219,2)),"")</f>
        <v/>
      </c>
      <c r="Z91" s="19" t="str">
        <f>IF(COUNTA(A91),IF(ISERROR(VLOOKUP(MIN(M91,N91,O91)+AB91,計算!$A$16:$B$219,2)),"",VLOOKUP(MIN(M91,N91,O91)+AB91,計算!$A$16:$B$219,2)),"")</f>
        <v/>
      </c>
      <c r="AB91" s="20">
        <v>100</v>
      </c>
    </row>
    <row r="92" spans="1:28" x14ac:dyDescent="0.15">
      <c r="A92" s="16"/>
      <c r="B92" s="17" t="str">
        <f>IF(A92="","",団体設定!$B$6&amp;"-D"&amp;団体設定!$H$5&amp;"-"&amp;A92)</f>
        <v/>
      </c>
      <c r="C92" s="53"/>
      <c r="D92" s="16"/>
      <c r="E92" s="16"/>
      <c r="F92" s="16"/>
      <c r="G92" s="12" t="s">
        <v>57</v>
      </c>
      <c r="H92" s="16"/>
      <c r="I92" s="12" t="s">
        <v>58</v>
      </c>
      <c r="J92" s="16"/>
      <c r="K92" s="12" t="s">
        <v>60</v>
      </c>
      <c r="L92" s="7" t="s">
        <v>62</v>
      </c>
      <c r="M92" s="16"/>
      <c r="N92" s="16"/>
      <c r="O92" s="16"/>
      <c r="P92" s="13">
        <f t="shared" si="17"/>
        <v>0</v>
      </c>
      <c r="Q92" s="9">
        <f t="shared" si="18"/>
        <v>100</v>
      </c>
      <c r="R92" s="10">
        <f t="shared" si="19"/>
        <v>100</v>
      </c>
      <c r="S92" s="11" t="str">
        <f>IF(COUNTA(A92),IF(ISERROR(VLOOKUP(M92+AB92,計算!$A$16:$B$219,2)),"",VLOOKUP(M92+AB92,計算!$A$16:$B$219,2)),"")</f>
        <v/>
      </c>
      <c r="T92" s="9">
        <f t="shared" si="13"/>
        <v>100</v>
      </c>
      <c r="U92" s="10">
        <f t="shared" si="14"/>
        <v>100</v>
      </c>
      <c r="V92" s="11" t="str">
        <f>IF(COUNTA(A92),IF(ISERROR(VLOOKUP(N92+AB92,計算!$A$16:$B$219,2)),"",VLOOKUP(N92+AB92,計算!$A$16:$B$219,2)),"")</f>
        <v/>
      </c>
      <c r="W92" s="9">
        <f t="shared" si="15"/>
        <v>100</v>
      </c>
      <c r="X92" s="10">
        <f t="shared" si="16"/>
        <v>100</v>
      </c>
      <c r="Y92" s="11" t="str">
        <f>IF(COUNTA(A92),IF(ISERROR(VLOOKUP(O92+AB92,計算!$A$16:$B$219,2)),"",VLOOKUP(O92+AB92,計算!$A$16:$B$219,2)),"")</f>
        <v/>
      </c>
      <c r="Z92" s="19" t="str">
        <f>IF(COUNTA(A92),IF(ISERROR(VLOOKUP(MIN(M92,N92,O92)+AB92,計算!$A$16:$B$219,2)),"",VLOOKUP(MIN(M92,N92,O92)+AB92,計算!$A$16:$B$219,2)),"")</f>
        <v/>
      </c>
      <c r="AB92" s="20">
        <v>100</v>
      </c>
    </row>
    <row r="93" spans="1:28" x14ac:dyDescent="0.15">
      <c r="A93" s="16"/>
      <c r="B93" s="17" t="str">
        <f>IF(A93="","",団体設定!$B$6&amp;"-D"&amp;団体設定!$H$5&amp;"-"&amp;A93)</f>
        <v/>
      </c>
      <c r="C93" s="53"/>
      <c r="D93" s="16"/>
      <c r="E93" s="16"/>
      <c r="F93" s="16"/>
      <c r="G93" s="12" t="s">
        <v>57</v>
      </c>
      <c r="H93" s="16"/>
      <c r="I93" s="12" t="s">
        <v>58</v>
      </c>
      <c r="J93" s="16"/>
      <c r="K93" s="12" t="s">
        <v>60</v>
      </c>
      <c r="L93" s="7" t="s">
        <v>62</v>
      </c>
      <c r="M93" s="16"/>
      <c r="N93" s="16"/>
      <c r="O93" s="16"/>
      <c r="P93" s="13">
        <f t="shared" si="17"/>
        <v>0</v>
      </c>
      <c r="Q93" s="9">
        <f t="shared" si="18"/>
        <v>100</v>
      </c>
      <c r="R93" s="10">
        <f t="shared" si="19"/>
        <v>100</v>
      </c>
      <c r="S93" s="11" t="str">
        <f>IF(COUNTA(A93),IF(ISERROR(VLOOKUP(M93+AB93,計算!$A$16:$B$219,2)),"",VLOOKUP(M93+AB93,計算!$A$16:$B$219,2)),"")</f>
        <v/>
      </c>
      <c r="T93" s="9">
        <f t="shared" si="13"/>
        <v>100</v>
      </c>
      <c r="U93" s="10">
        <f t="shared" si="14"/>
        <v>100</v>
      </c>
      <c r="V93" s="11" t="str">
        <f>IF(COUNTA(A93),IF(ISERROR(VLOOKUP(N93+AB93,計算!$A$16:$B$219,2)),"",VLOOKUP(N93+AB93,計算!$A$16:$B$219,2)),"")</f>
        <v/>
      </c>
      <c r="W93" s="9">
        <f t="shared" si="15"/>
        <v>100</v>
      </c>
      <c r="X93" s="10">
        <f t="shared" si="16"/>
        <v>100</v>
      </c>
      <c r="Y93" s="11" t="str">
        <f>IF(COUNTA(A93),IF(ISERROR(VLOOKUP(O93+AB93,計算!$A$16:$B$219,2)),"",VLOOKUP(O93+AB93,計算!$A$16:$B$219,2)),"")</f>
        <v/>
      </c>
      <c r="Z93" s="19" t="str">
        <f>IF(COUNTA(A93),IF(ISERROR(VLOOKUP(MIN(M93,N93,O93)+AB93,計算!$A$16:$B$219,2)),"",VLOOKUP(MIN(M93,N93,O93)+AB93,計算!$A$16:$B$219,2)),"")</f>
        <v/>
      </c>
      <c r="AB93" s="20">
        <v>100</v>
      </c>
    </row>
    <row r="94" spans="1:28" x14ac:dyDescent="0.15">
      <c r="A94" s="16"/>
      <c r="B94" s="17" t="str">
        <f>IF(A94="","",団体設定!$B$6&amp;"-D"&amp;団体設定!$H$5&amp;"-"&amp;A94)</f>
        <v/>
      </c>
      <c r="C94" s="53"/>
      <c r="D94" s="16"/>
      <c r="E94" s="16"/>
      <c r="F94" s="16"/>
      <c r="G94" s="12" t="s">
        <v>57</v>
      </c>
      <c r="H94" s="16"/>
      <c r="I94" s="12" t="s">
        <v>58</v>
      </c>
      <c r="J94" s="16"/>
      <c r="K94" s="12" t="s">
        <v>60</v>
      </c>
      <c r="L94" s="7" t="s">
        <v>62</v>
      </c>
      <c r="M94" s="16"/>
      <c r="N94" s="16"/>
      <c r="O94" s="16"/>
      <c r="P94" s="13">
        <f t="shared" si="17"/>
        <v>0</v>
      </c>
      <c r="Q94" s="9">
        <f t="shared" si="18"/>
        <v>100</v>
      </c>
      <c r="R94" s="10">
        <f t="shared" si="19"/>
        <v>100</v>
      </c>
      <c r="S94" s="11" t="str">
        <f>IF(COUNTA(A94),IF(ISERROR(VLOOKUP(M94+AB94,計算!$A$16:$B$219,2)),"",VLOOKUP(M94+AB94,計算!$A$16:$B$219,2)),"")</f>
        <v/>
      </c>
      <c r="T94" s="9">
        <f t="shared" si="13"/>
        <v>100</v>
      </c>
      <c r="U94" s="10">
        <f t="shared" si="14"/>
        <v>100</v>
      </c>
      <c r="V94" s="11" t="str">
        <f>IF(COUNTA(A94),IF(ISERROR(VLOOKUP(N94+AB94,計算!$A$16:$B$219,2)),"",VLOOKUP(N94+AB94,計算!$A$16:$B$219,2)),"")</f>
        <v/>
      </c>
      <c r="W94" s="9">
        <f t="shared" si="15"/>
        <v>100</v>
      </c>
      <c r="X94" s="10">
        <f t="shared" si="16"/>
        <v>100</v>
      </c>
      <c r="Y94" s="11" t="str">
        <f>IF(COUNTA(A94),IF(ISERROR(VLOOKUP(O94+AB94,計算!$A$16:$B$219,2)),"",VLOOKUP(O94+AB94,計算!$A$16:$B$219,2)),"")</f>
        <v/>
      </c>
      <c r="Z94" s="19" t="str">
        <f>IF(COUNTA(A94),IF(ISERROR(VLOOKUP(MIN(M94,N94,O94)+AB94,計算!$A$16:$B$219,2)),"",VLOOKUP(MIN(M94,N94,O94)+AB94,計算!$A$16:$B$219,2)),"")</f>
        <v/>
      </c>
      <c r="AB94" s="20">
        <v>100</v>
      </c>
    </row>
    <row r="95" spans="1:28" x14ac:dyDescent="0.15">
      <c r="A95" s="16"/>
      <c r="B95" s="17" t="str">
        <f>IF(A95="","",団体設定!$B$6&amp;"-D"&amp;団体設定!$H$5&amp;"-"&amp;A95)</f>
        <v/>
      </c>
      <c r="C95" s="53"/>
      <c r="D95" s="16"/>
      <c r="E95" s="16"/>
      <c r="F95" s="16"/>
      <c r="G95" s="12" t="s">
        <v>57</v>
      </c>
      <c r="H95" s="16"/>
      <c r="I95" s="12" t="s">
        <v>58</v>
      </c>
      <c r="J95" s="16"/>
      <c r="K95" s="12" t="s">
        <v>60</v>
      </c>
      <c r="L95" s="7" t="s">
        <v>62</v>
      </c>
      <c r="M95" s="16"/>
      <c r="N95" s="16"/>
      <c r="O95" s="16"/>
      <c r="P95" s="13">
        <f t="shared" si="17"/>
        <v>0</v>
      </c>
      <c r="Q95" s="9">
        <f t="shared" si="18"/>
        <v>100</v>
      </c>
      <c r="R95" s="10">
        <f t="shared" si="19"/>
        <v>100</v>
      </c>
      <c r="S95" s="11" t="str">
        <f>IF(COUNTA(A95),IF(ISERROR(VLOOKUP(M95+AB95,計算!$A$16:$B$219,2)),"",VLOOKUP(M95+AB95,計算!$A$16:$B$219,2)),"")</f>
        <v/>
      </c>
      <c r="T95" s="9">
        <f t="shared" si="13"/>
        <v>100</v>
      </c>
      <c r="U95" s="10">
        <f t="shared" si="14"/>
        <v>100</v>
      </c>
      <c r="V95" s="11" t="str">
        <f>IF(COUNTA(A95),IF(ISERROR(VLOOKUP(N95+AB95,計算!$A$16:$B$219,2)),"",VLOOKUP(N95+AB95,計算!$A$16:$B$219,2)),"")</f>
        <v/>
      </c>
      <c r="W95" s="9">
        <f t="shared" si="15"/>
        <v>100</v>
      </c>
      <c r="X95" s="10">
        <f t="shared" si="16"/>
        <v>100</v>
      </c>
      <c r="Y95" s="11" t="str">
        <f>IF(COUNTA(A95),IF(ISERROR(VLOOKUP(O95+AB95,計算!$A$16:$B$219,2)),"",VLOOKUP(O95+AB95,計算!$A$16:$B$219,2)),"")</f>
        <v/>
      </c>
      <c r="Z95" s="19" t="str">
        <f>IF(COUNTA(A95),IF(ISERROR(VLOOKUP(MIN(M95,N95,O95)+AB95,計算!$A$16:$B$219,2)),"",VLOOKUP(MIN(M95,N95,O95)+AB95,計算!$A$16:$B$219,2)),"")</f>
        <v/>
      </c>
      <c r="AB95" s="20">
        <v>100</v>
      </c>
    </row>
    <row r="96" spans="1:28" x14ac:dyDescent="0.15">
      <c r="A96" s="16"/>
      <c r="B96" s="17" t="str">
        <f>IF(A96="","",団体設定!$B$6&amp;"-D"&amp;団体設定!$H$5&amp;"-"&amp;A96)</f>
        <v/>
      </c>
      <c r="C96" s="53"/>
      <c r="D96" s="16"/>
      <c r="E96" s="16"/>
      <c r="F96" s="16"/>
      <c r="G96" s="12" t="s">
        <v>57</v>
      </c>
      <c r="H96" s="16"/>
      <c r="I96" s="12" t="s">
        <v>58</v>
      </c>
      <c r="J96" s="16"/>
      <c r="K96" s="12" t="s">
        <v>60</v>
      </c>
      <c r="L96" s="7" t="s">
        <v>62</v>
      </c>
      <c r="M96" s="16"/>
      <c r="N96" s="16"/>
      <c r="O96" s="16"/>
      <c r="P96" s="13">
        <f t="shared" si="17"/>
        <v>0</v>
      </c>
      <c r="Q96" s="9">
        <f t="shared" si="18"/>
        <v>100</v>
      </c>
      <c r="R96" s="10">
        <f t="shared" si="19"/>
        <v>100</v>
      </c>
      <c r="S96" s="11" t="str">
        <f>IF(COUNTA(A96),IF(ISERROR(VLOOKUP(M96+AB96,計算!$A$16:$B$219,2)),"",VLOOKUP(M96+AB96,計算!$A$16:$B$219,2)),"")</f>
        <v/>
      </c>
      <c r="T96" s="9">
        <f t="shared" si="13"/>
        <v>100</v>
      </c>
      <c r="U96" s="10">
        <f t="shared" si="14"/>
        <v>100</v>
      </c>
      <c r="V96" s="11" t="str">
        <f>IF(COUNTA(A96),IF(ISERROR(VLOOKUP(N96+AB96,計算!$A$16:$B$219,2)),"",VLOOKUP(N96+AB96,計算!$A$16:$B$219,2)),"")</f>
        <v/>
      </c>
      <c r="W96" s="9">
        <f t="shared" si="15"/>
        <v>100</v>
      </c>
      <c r="X96" s="10">
        <f t="shared" si="16"/>
        <v>100</v>
      </c>
      <c r="Y96" s="11" t="str">
        <f>IF(COUNTA(A96),IF(ISERROR(VLOOKUP(O96+AB96,計算!$A$16:$B$219,2)),"",VLOOKUP(O96+AB96,計算!$A$16:$B$219,2)),"")</f>
        <v/>
      </c>
      <c r="Z96" s="19" t="str">
        <f>IF(COUNTA(A96),IF(ISERROR(VLOOKUP(MIN(M96,N96,O96)+AB96,計算!$A$16:$B$219,2)),"",VLOOKUP(MIN(M96,N96,O96)+AB96,計算!$A$16:$B$219,2)),"")</f>
        <v/>
      </c>
      <c r="AB96" s="20">
        <v>100</v>
      </c>
    </row>
    <row r="97" spans="1:28" x14ac:dyDescent="0.15">
      <c r="A97" s="16"/>
      <c r="B97" s="17" t="str">
        <f>IF(A97="","",団体設定!$B$6&amp;"-D"&amp;団体設定!$H$5&amp;"-"&amp;A97)</f>
        <v/>
      </c>
      <c r="C97" s="53"/>
      <c r="D97" s="16"/>
      <c r="E97" s="16"/>
      <c r="F97" s="16"/>
      <c r="G97" s="12" t="s">
        <v>57</v>
      </c>
      <c r="H97" s="16"/>
      <c r="I97" s="12" t="s">
        <v>58</v>
      </c>
      <c r="J97" s="16"/>
      <c r="K97" s="12" t="s">
        <v>60</v>
      </c>
      <c r="L97" s="7" t="s">
        <v>62</v>
      </c>
      <c r="M97" s="16"/>
      <c r="N97" s="16"/>
      <c r="O97" s="16"/>
      <c r="P97" s="13">
        <f t="shared" si="17"/>
        <v>0</v>
      </c>
      <c r="Q97" s="9">
        <f t="shared" si="18"/>
        <v>100</v>
      </c>
      <c r="R97" s="10">
        <f t="shared" si="19"/>
        <v>100</v>
      </c>
      <c r="S97" s="11" t="str">
        <f>IF(COUNTA(A97),IF(ISERROR(VLOOKUP(M97+AB97,計算!$A$16:$B$219,2)),"",VLOOKUP(M97+AB97,計算!$A$16:$B$219,2)),"")</f>
        <v/>
      </c>
      <c r="T97" s="9">
        <f t="shared" si="13"/>
        <v>100</v>
      </c>
      <c r="U97" s="10">
        <f t="shared" si="14"/>
        <v>100</v>
      </c>
      <c r="V97" s="11" t="str">
        <f>IF(COUNTA(A97),IF(ISERROR(VLOOKUP(N97+AB97,計算!$A$16:$B$219,2)),"",VLOOKUP(N97+AB97,計算!$A$16:$B$219,2)),"")</f>
        <v/>
      </c>
      <c r="W97" s="9">
        <f t="shared" si="15"/>
        <v>100</v>
      </c>
      <c r="X97" s="10">
        <f t="shared" si="16"/>
        <v>100</v>
      </c>
      <c r="Y97" s="11" t="str">
        <f>IF(COUNTA(A97),IF(ISERROR(VLOOKUP(O97+AB97,計算!$A$16:$B$219,2)),"",VLOOKUP(O97+AB97,計算!$A$16:$B$219,2)),"")</f>
        <v/>
      </c>
      <c r="Z97" s="19" t="str">
        <f>IF(COUNTA(A97),IF(ISERROR(VLOOKUP(MIN(M97,N97,O97)+AB97,計算!$A$16:$B$219,2)),"",VLOOKUP(MIN(M97,N97,O97)+AB97,計算!$A$16:$B$219,2)),"")</f>
        <v/>
      </c>
      <c r="AB97" s="20">
        <v>100</v>
      </c>
    </row>
    <row r="98" spans="1:28" x14ac:dyDescent="0.15">
      <c r="A98" s="16"/>
      <c r="B98" s="17" t="str">
        <f>IF(A98="","",団体設定!$B$6&amp;"-D"&amp;団体設定!$H$5&amp;"-"&amp;A98)</f>
        <v/>
      </c>
      <c r="C98" s="53"/>
      <c r="D98" s="16"/>
      <c r="E98" s="16"/>
      <c r="F98" s="16"/>
      <c r="G98" s="12" t="s">
        <v>57</v>
      </c>
      <c r="H98" s="16"/>
      <c r="I98" s="12" t="s">
        <v>58</v>
      </c>
      <c r="J98" s="16"/>
      <c r="K98" s="12" t="s">
        <v>60</v>
      </c>
      <c r="L98" s="7" t="s">
        <v>62</v>
      </c>
      <c r="M98" s="16"/>
      <c r="N98" s="16"/>
      <c r="O98" s="16"/>
      <c r="P98" s="13">
        <f t="shared" si="17"/>
        <v>0</v>
      </c>
      <c r="Q98" s="9">
        <f t="shared" si="18"/>
        <v>100</v>
      </c>
      <c r="R98" s="10">
        <f t="shared" si="19"/>
        <v>100</v>
      </c>
      <c r="S98" s="11" t="str">
        <f>IF(COUNTA(A98),IF(ISERROR(VLOOKUP(M98+AB98,計算!$A$16:$B$219,2)),"",VLOOKUP(M98+AB98,計算!$A$16:$B$219,2)),"")</f>
        <v/>
      </c>
      <c r="T98" s="9">
        <f t="shared" si="13"/>
        <v>100</v>
      </c>
      <c r="U98" s="10">
        <f t="shared" si="14"/>
        <v>100</v>
      </c>
      <c r="V98" s="11" t="str">
        <f>IF(COUNTA(A98),IF(ISERROR(VLOOKUP(N98+AB98,計算!$A$16:$B$219,2)),"",VLOOKUP(N98+AB98,計算!$A$16:$B$219,2)),"")</f>
        <v/>
      </c>
      <c r="W98" s="9">
        <f t="shared" si="15"/>
        <v>100</v>
      </c>
      <c r="X98" s="10">
        <f t="shared" si="16"/>
        <v>100</v>
      </c>
      <c r="Y98" s="11" t="str">
        <f>IF(COUNTA(A98),IF(ISERROR(VLOOKUP(O98+AB98,計算!$A$16:$B$219,2)),"",VLOOKUP(O98+AB98,計算!$A$16:$B$219,2)),"")</f>
        <v/>
      </c>
      <c r="Z98" s="19" t="str">
        <f>IF(COUNTA(A98),IF(ISERROR(VLOOKUP(MIN(M98,N98,O98)+AB98,計算!$A$16:$B$219,2)),"",VLOOKUP(MIN(M98,N98,O98)+AB98,計算!$A$16:$B$219,2)),"")</f>
        <v/>
      </c>
      <c r="AB98" s="20">
        <v>100</v>
      </c>
    </row>
    <row r="99" spans="1:28" x14ac:dyDescent="0.15">
      <c r="A99" s="16"/>
      <c r="B99" s="17" t="str">
        <f>IF(A99="","",団体設定!$B$6&amp;"-D"&amp;団体設定!$H$5&amp;"-"&amp;A99)</f>
        <v/>
      </c>
      <c r="C99" s="53"/>
      <c r="D99" s="16"/>
      <c r="E99" s="16"/>
      <c r="F99" s="16"/>
      <c r="G99" s="12" t="s">
        <v>57</v>
      </c>
      <c r="H99" s="16"/>
      <c r="I99" s="12" t="s">
        <v>58</v>
      </c>
      <c r="J99" s="16"/>
      <c r="K99" s="12" t="s">
        <v>60</v>
      </c>
      <c r="L99" s="7" t="s">
        <v>62</v>
      </c>
      <c r="M99" s="16"/>
      <c r="N99" s="16"/>
      <c r="O99" s="16"/>
      <c r="P99" s="13">
        <f t="shared" si="17"/>
        <v>0</v>
      </c>
      <c r="Q99" s="9">
        <f t="shared" si="18"/>
        <v>100</v>
      </c>
      <c r="R99" s="10">
        <f t="shared" si="19"/>
        <v>100</v>
      </c>
      <c r="S99" s="11" t="str">
        <f>IF(COUNTA(A99),IF(ISERROR(VLOOKUP(M99+AB99,計算!$A$16:$B$219,2)),"",VLOOKUP(M99+AB99,計算!$A$16:$B$219,2)),"")</f>
        <v/>
      </c>
      <c r="T99" s="9">
        <f t="shared" si="13"/>
        <v>100</v>
      </c>
      <c r="U99" s="10">
        <f t="shared" si="14"/>
        <v>100</v>
      </c>
      <c r="V99" s="11" t="str">
        <f>IF(COUNTA(A99),IF(ISERROR(VLOOKUP(N99+AB99,計算!$A$16:$B$219,2)),"",VLOOKUP(N99+AB99,計算!$A$16:$B$219,2)),"")</f>
        <v/>
      </c>
      <c r="W99" s="9">
        <f t="shared" si="15"/>
        <v>100</v>
      </c>
      <c r="X99" s="10">
        <f t="shared" si="16"/>
        <v>100</v>
      </c>
      <c r="Y99" s="11" t="str">
        <f>IF(COUNTA(A99),IF(ISERROR(VLOOKUP(O99+AB99,計算!$A$16:$B$219,2)),"",VLOOKUP(O99+AB99,計算!$A$16:$B$219,2)),"")</f>
        <v/>
      </c>
      <c r="Z99" s="19" t="str">
        <f>IF(COUNTA(A99),IF(ISERROR(VLOOKUP(MIN(M99,N99,O99)+AB99,計算!$A$16:$B$219,2)),"",VLOOKUP(MIN(M99,N99,O99)+AB99,計算!$A$16:$B$219,2)),"")</f>
        <v/>
      </c>
      <c r="AB99" s="20">
        <v>100</v>
      </c>
    </row>
    <row r="100" spans="1:28" x14ac:dyDescent="0.15">
      <c r="A100" s="16"/>
      <c r="B100" s="17" t="str">
        <f>IF(A100="","",団体設定!$B$6&amp;"-D"&amp;団体設定!$H$5&amp;"-"&amp;A100)</f>
        <v/>
      </c>
      <c r="C100" s="53"/>
      <c r="D100" s="16"/>
      <c r="E100" s="16"/>
      <c r="F100" s="16"/>
      <c r="G100" s="12" t="s">
        <v>57</v>
      </c>
      <c r="H100" s="16"/>
      <c r="I100" s="12" t="s">
        <v>58</v>
      </c>
      <c r="J100" s="16"/>
      <c r="K100" s="12" t="s">
        <v>60</v>
      </c>
      <c r="L100" s="7" t="s">
        <v>62</v>
      </c>
      <c r="M100" s="16"/>
      <c r="N100" s="16"/>
      <c r="O100" s="16"/>
      <c r="P100" s="13">
        <f t="shared" si="17"/>
        <v>0</v>
      </c>
      <c r="Q100" s="9">
        <f t="shared" si="18"/>
        <v>100</v>
      </c>
      <c r="R100" s="10">
        <f t="shared" si="19"/>
        <v>100</v>
      </c>
      <c r="S100" s="11" t="str">
        <f>IF(COUNTA(A100),IF(ISERROR(VLOOKUP(M100+AB100,計算!$A$16:$B$219,2)),"",VLOOKUP(M100+AB100,計算!$A$16:$B$219,2)),"")</f>
        <v/>
      </c>
      <c r="T100" s="9">
        <f t="shared" si="13"/>
        <v>100</v>
      </c>
      <c r="U100" s="10">
        <f t="shared" si="14"/>
        <v>100</v>
      </c>
      <c r="V100" s="11" t="str">
        <f>IF(COUNTA(A100),IF(ISERROR(VLOOKUP(N100+AB100,計算!$A$16:$B$219,2)),"",VLOOKUP(N100+AB100,計算!$A$16:$B$219,2)),"")</f>
        <v/>
      </c>
      <c r="W100" s="9">
        <f t="shared" si="15"/>
        <v>100</v>
      </c>
      <c r="X100" s="10">
        <f t="shared" si="16"/>
        <v>100</v>
      </c>
      <c r="Y100" s="11" t="str">
        <f>IF(COUNTA(A100),IF(ISERROR(VLOOKUP(O100+AB100,計算!$A$16:$B$219,2)),"",VLOOKUP(O100+AB100,計算!$A$16:$B$219,2)),"")</f>
        <v/>
      </c>
      <c r="Z100" s="19" t="str">
        <f>IF(COUNTA(A100),IF(ISERROR(VLOOKUP(MIN(M100,N100,O100)+AB100,計算!$A$16:$B$219,2)),"",VLOOKUP(MIN(M100,N100,O100)+AB100,計算!$A$16:$B$219,2)),"")</f>
        <v/>
      </c>
      <c r="AB100" s="20">
        <v>100</v>
      </c>
    </row>
    <row r="101" spans="1:28" x14ac:dyDescent="0.15">
      <c r="A101" s="16"/>
      <c r="B101" s="17" t="str">
        <f>IF(A101="","",団体設定!$B$6&amp;"-D"&amp;団体設定!$H$5&amp;"-"&amp;A101)</f>
        <v/>
      </c>
      <c r="C101" s="53"/>
      <c r="D101" s="16"/>
      <c r="E101" s="16"/>
      <c r="F101" s="16"/>
      <c r="G101" s="12" t="s">
        <v>57</v>
      </c>
      <c r="H101" s="16"/>
      <c r="I101" s="12" t="s">
        <v>58</v>
      </c>
      <c r="J101" s="16"/>
      <c r="K101" s="12" t="s">
        <v>60</v>
      </c>
      <c r="L101" s="7" t="s">
        <v>62</v>
      </c>
      <c r="M101" s="16"/>
      <c r="N101" s="16"/>
      <c r="O101" s="16"/>
      <c r="P101" s="13">
        <f t="shared" si="17"/>
        <v>0</v>
      </c>
      <c r="Q101" s="9">
        <f t="shared" si="18"/>
        <v>100</v>
      </c>
      <c r="R101" s="10">
        <f t="shared" si="19"/>
        <v>100</v>
      </c>
      <c r="S101" s="11" t="str">
        <f>IF(COUNTA(A101),IF(ISERROR(VLOOKUP(M101+AB101,計算!$A$16:$B$219,2)),"",VLOOKUP(M101+AB101,計算!$A$16:$B$219,2)),"")</f>
        <v/>
      </c>
      <c r="T101" s="9">
        <f t="shared" si="13"/>
        <v>100</v>
      </c>
      <c r="U101" s="10">
        <f t="shared" si="14"/>
        <v>100</v>
      </c>
      <c r="V101" s="11" t="str">
        <f>IF(COUNTA(A101),IF(ISERROR(VLOOKUP(N101+AB101,計算!$A$16:$B$219,2)),"",VLOOKUP(N101+AB101,計算!$A$16:$B$219,2)),"")</f>
        <v/>
      </c>
      <c r="W101" s="9">
        <f t="shared" si="15"/>
        <v>100</v>
      </c>
      <c r="X101" s="10">
        <f t="shared" si="16"/>
        <v>100</v>
      </c>
      <c r="Y101" s="11" t="str">
        <f>IF(COUNTA(A101),IF(ISERROR(VLOOKUP(O101+AB101,計算!$A$16:$B$219,2)),"",VLOOKUP(O101+AB101,計算!$A$16:$B$219,2)),"")</f>
        <v/>
      </c>
      <c r="Z101" s="19" t="str">
        <f>IF(COUNTA(A101),IF(ISERROR(VLOOKUP(MIN(M101,N101,O101)+AB101,計算!$A$16:$B$219,2)),"",VLOOKUP(MIN(M101,N101,O101)+AB101,計算!$A$16:$B$219,2)),"")</f>
        <v/>
      </c>
      <c r="AB101" s="20">
        <v>100</v>
      </c>
    </row>
    <row r="102" spans="1:28" x14ac:dyDescent="0.15">
      <c r="A102" s="16"/>
      <c r="B102" s="17" t="str">
        <f>IF(A102="","",団体設定!$B$6&amp;"-D"&amp;団体設定!$H$5&amp;"-"&amp;A102)</f>
        <v/>
      </c>
      <c r="C102" s="53"/>
      <c r="D102" s="16"/>
      <c r="E102" s="16"/>
      <c r="F102" s="16"/>
      <c r="G102" s="12" t="s">
        <v>57</v>
      </c>
      <c r="H102" s="16"/>
      <c r="I102" s="12" t="s">
        <v>58</v>
      </c>
      <c r="J102" s="16"/>
      <c r="K102" s="12" t="s">
        <v>60</v>
      </c>
      <c r="L102" s="7" t="s">
        <v>62</v>
      </c>
      <c r="M102" s="16"/>
      <c r="N102" s="16"/>
      <c r="O102" s="16"/>
      <c r="P102" s="13">
        <f t="shared" si="17"/>
        <v>0</v>
      </c>
      <c r="Q102" s="9">
        <f t="shared" si="18"/>
        <v>100</v>
      </c>
      <c r="R102" s="10">
        <f t="shared" si="19"/>
        <v>100</v>
      </c>
      <c r="S102" s="11" t="str">
        <f>IF(COUNTA(A102),IF(ISERROR(VLOOKUP(M102+AB102,計算!$A$16:$B$219,2)),"",VLOOKUP(M102+AB102,計算!$A$16:$B$219,2)),"")</f>
        <v/>
      </c>
      <c r="T102" s="9">
        <f t="shared" si="13"/>
        <v>100</v>
      </c>
      <c r="U102" s="10">
        <f t="shared" si="14"/>
        <v>100</v>
      </c>
      <c r="V102" s="11" t="str">
        <f>IF(COUNTA(A102),IF(ISERROR(VLOOKUP(N102+AB102,計算!$A$16:$B$219,2)),"",VLOOKUP(N102+AB102,計算!$A$16:$B$219,2)),"")</f>
        <v/>
      </c>
      <c r="W102" s="9">
        <f t="shared" si="15"/>
        <v>100</v>
      </c>
      <c r="X102" s="10">
        <f t="shared" si="16"/>
        <v>100</v>
      </c>
      <c r="Y102" s="11" t="str">
        <f>IF(COUNTA(A102),IF(ISERROR(VLOOKUP(O102+AB102,計算!$A$16:$B$219,2)),"",VLOOKUP(O102+AB102,計算!$A$16:$B$219,2)),"")</f>
        <v/>
      </c>
      <c r="Z102" s="19" t="str">
        <f>IF(COUNTA(A102),IF(ISERROR(VLOOKUP(MIN(M102,N102,O102)+AB102,計算!$A$16:$B$219,2)),"",VLOOKUP(MIN(M102,N102,O102)+AB102,計算!$A$16:$B$219,2)),"")</f>
        <v/>
      </c>
      <c r="AB102" s="20">
        <v>100</v>
      </c>
    </row>
    <row r="103" spans="1:28" x14ac:dyDescent="0.15">
      <c r="A103" s="16"/>
      <c r="B103" s="17" t="str">
        <f>IF(A103="","",団体設定!$B$6&amp;"-D"&amp;団体設定!$H$5&amp;"-"&amp;A103)</f>
        <v/>
      </c>
      <c r="C103" s="53"/>
      <c r="D103" s="16"/>
      <c r="E103" s="16"/>
      <c r="F103" s="16"/>
      <c r="G103" s="12" t="s">
        <v>57</v>
      </c>
      <c r="H103" s="16"/>
      <c r="I103" s="12" t="s">
        <v>58</v>
      </c>
      <c r="J103" s="16"/>
      <c r="K103" s="12" t="s">
        <v>60</v>
      </c>
      <c r="L103" s="7" t="s">
        <v>62</v>
      </c>
      <c r="M103" s="16"/>
      <c r="N103" s="16"/>
      <c r="O103" s="16"/>
      <c r="P103" s="13">
        <f t="shared" si="17"/>
        <v>0</v>
      </c>
      <c r="Q103" s="9">
        <f t="shared" si="18"/>
        <v>100</v>
      </c>
      <c r="R103" s="10">
        <f t="shared" si="19"/>
        <v>100</v>
      </c>
      <c r="S103" s="11" t="str">
        <f>IF(COUNTA(A103),IF(ISERROR(VLOOKUP(M103+AB103,計算!$A$16:$B$219,2)),"",VLOOKUP(M103+AB103,計算!$A$16:$B$219,2)),"")</f>
        <v/>
      </c>
      <c r="T103" s="9">
        <f t="shared" si="13"/>
        <v>100</v>
      </c>
      <c r="U103" s="10">
        <f t="shared" si="14"/>
        <v>100</v>
      </c>
      <c r="V103" s="11" t="str">
        <f>IF(COUNTA(A103),IF(ISERROR(VLOOKUP(N103+AB103,計算!$A$16:$B$219,2)),"",VLOOKUP(N103+AB103,計算!$A$16:$B$219,2)),"")</f>
        <v/>
      </c>
      <c r="W103" s="9">
        <f t="shared" si="15"/>
        <v>100</v>
      </c>
      <c r="X103" s="10">
        <f t="shared" si="16"/>
        <v>100</v>
      </c>
      <c r="Y103" s="11" t="str">
        <f>IF(COUNTA(A103),IF(ISERROR(VLOOKUP(O103+AB103,計算!$A$16:$B$219,2)),"",VLOOKUP(O103+AB103,計算!$A$16:$B$219,2)),"")</f>
        <v/>
      </c>
      <c r="Z103" s="19" t="str">
        <f>IF(COUNTA(A103),IF(ISERROR(VLOOKUP(MIN(M103,N103,O103)+AB103,計算!$A$16:$B$219,2)),"",VLOOKUP(MIN(M103,N103,O103)+AB103,計算!$A$16:$B$219,2)),"")</f>
        <v/>
      </c>
      <c r="AB103" s="20">
        <v>100</v>
      </c>
    </row>
    <row r="104" spans="1:28" x14ac:dyDescent="0.15">
      <c r="A104" s="16"/>
      <c r="B104" s="17" t="str">
        <f>IF(A104="","",団体設定!$B$6&amp;"-D"&amp;団体設定!$H$5&amp;"-"&amp;A104)</f>
        <v/>
      </c>
      <c r="C104" s="53"/>
      <c r="D104" s="16"/>
      <c r="E104" s="16"/>
      <c r="F104" s="16"/>
      <c r="G104" s="12" t="s">
        <v>57</v>
      </c>
      <c r="H104" s="16"/>
      <c r="I104" s="12" t="s">
        <v>58</v>
      </c>
      <c r="J104" s="16"/>
      <c r="K104" s="12" t="s">
        <v>60</v>
      </c>
      <c r="L104" s="7" t="s">
        <v>62</v>
      </c>
      <c r="M104" s="16"/>
      <c r="N104" s="16"/>
      <c r="O104" s="16"/>
      <c r="P104" s="13">
        <f t="shared" si="17"/>
        <v>0</v>
      </c>
      <c r="Q104" s="9">
        <f t="shared" si="18"/>
        <v>100</v>
      </c>
      <c r="R104" s="10">
        <f t="shared" si="19"/>
        <v>100</v>
      </c>
      <c r="S104" s="11" t="str">
        <f>IF(COUNTA(A104),IF(ISERROR(VLOOKUP(M104+AB104,計算!$A$16:$B$219,2)),"",VLOOKUP(M104+AB104,計算!$A$16:$B$219,2)),"")</f>
        <v/>
      </c>
      <c r="T104" s="9">
        <f t="shared" si="13"/>
        <v>100</v>
      </c>
      <c r="U104" s="10">
        <f t="shared" si="14"/>
        <v>100</v>
      </c>
      <c r="V104" s="11" t="str">
        <f>IF(COUNTA(A104),IF(ISERROR(VLOOKUP(N104+AB104,計算!$A$16:$B$219,2)),"",VLOOKUP(N104+AB104,計算!$A$16:$B$219,2)),"")</f>
        <v/>
      </c>
      <c r="W104" s="9">
        <f t="shared" si="15"/>
        <v>100</v>
      </c>
      <c r="X104" s="10">
        <f t="shared" si="16"/>
        <v>100</v>
      </c>
      <c r="Y104" s="11" t="str">
        <f>IF(COUNTA(A104),IF(ISERROR(VLOOKUP(O104+AB104,計算!$A$16:$B$219,2)),"",VLOOKUP(O104+AB104,計算!$A$16:$B$219,2)),"")</f>
        <v/>
      </c>
      <c r="Z104" s="19" t="str">
        <f>IF(COUNTA(A104),IF(ISERROR(VLOOKUP(MIN(M104,N104,O104)+AB104,計算!$A$16:$B$219,2)),"",VLOOKUP(MIN(M104,N104,O104)+AB104,計算!$A$16:$B$219,2)),"")</f>
        <v/>
      </c>
      <c r="AB104" s="20">
        <v>100</v>
      </c>
    </row>
    <row r="105" spans="1:28" x14ac:dyDescent="0.15">
      <c r="A105" s="16"/>
      <c r="B105" s="17" t="str">
        <f>IF(A105="","",団体設定!$B$6&amp;"-D"&amp;団体設定!$H$5&amp;"-"&amp;A105)</f>
        <v/>
      </c>
      <c r="C105" s="53"/>
      <c r="D105" s="16"/>
      <c r="E105" s="16"/>
      <c r="F105" s="16"/>
      <c r="G105" s="12" t="s">
        <v>57</v>
      </c>
      <c r="H105" s="16"/>
      <c r="I105" s="12" t="s">
        <v>58</v>
      </c>
      <c r="J105" s="16"/>
      <c r="K105" s="12" t="s">
        <v>60</v>
      </c>
      <c r="L105" s="7" t="s">
        <v>62</v>
      </c>
      <c r="M105" s="16"/>
      <c r="N105" s="16"/>
      <c r="O105" s="16"/>
      <c r="P105" s="13">
        <f t="shared" si="17"/>
        <v>0</v>
      </c>
      <c r="Q105" s="9">
        <f t="shared" si="18"/>
        <v>100</v>
      </c>
      <c r="R105" s="10">
        <f t="shared" si="19"/>
        <v>100</v>
      </c>
      <c r="S105" s="11" t="str">
        <f>IF(COUNTA(A105),IF(ISERROR(VLOOKUP(M105+AB105,計算!$A$16:$B$219,2)),"",VLOOKUP(M105+AB105,計算!$A$16:$B$219,2)),"")</f>
        <v/>
      </c>
      <c r="T105" s="9">
        <f t="shared" si="13"/>
        <v>100</v>
      </c>
      <c r="U105" s="10">
        <f t="shared" si="14"/>
        <v>100</v>
      </c>
      <c r="V105" s="11" t="str">
        <f>IF(COUNTA(A105),IF(ISERROR(VLOOKUP(N105+AB105,計算!$A$16:$B$219,2)),"",VLOOKUP(N105+AB105,計算!$A$16:$B$219,2)),"")</f>
        <v/>
      </c>
      <c r="W105" s="9">
        <f t="shared" si="15"/>
        <v>100</v>
      </c>
      <c r="X105" s="10">
        <f t="shared" si="16"/>
        <v>100</v>
      </c>
      <c r="Y105" s="11" t="str">
        <f>IF(COUNTA(A105),IF(ISERROR(VLOOKUP(O105+AB105,計算!$A$16:$B$219,2)),"",VLOOKUP(O105+AB105,計算!$A$16:$B$219,2)),"")</f>
        <v/>
      </c>
      <c r="Z105" s="19" t="str">
        <f>IF(COUNTA(A105),IF(ISERROR(VLOOKUP(MIN(M105,N105,O105)+AB105,計算!$A$16:$B$219,2)),"",VLOOKUP(MIN(M105,N105,O105)+AB105,計算!$A$16:$B$219,2)),"")</f>
        <v/>
      </c>
      <c r="AB105" s="20">
        <v>100</v>
      </c>
    </row>
    <row r="106" spans="1:28" x14ac:dyDescent="0.15">
      <c r="A106" s="16"/>
      <c r="B106" s="17" t="str">
        <f>IF(A106="","",団体設定!$B$6&amp;"-D"&amp;団体設定!$H$5&amp;"-"&amp;A106)</f>
        <v/>
      </c>
      <c r="C106" s="53"/>
      <c r="D106" s="16"/>
      <c r="E106" s="16"/>
      <c r="F106" s="16"/>
      <c r="G106" s="12" t="s">
        <v>57</v>
      </c>
      <c r="H106" s="16"/>
      <c r="I106" s="12" t="s">
        <v>58</v>
      </c>
      <c r="J106" s="16"/>
      <c r="K106" s="12" t="s">
        <v>60</v>
      </c>
      <c r="L106" s="7" t="s">
        <v>62</v>
      </c>
      <c r="M106" s="16"/>
      <c r="N106" s="16"/>
      <c r="O106" s="16"/>
      <c r="P106" s="13">
        <f t="shared" si="17"/>
        <v>0</v>
      </c>
      <c r="Q106" s="9">
        <f t="shared" si="18"/>
        <v>100</v>
      </c>
      <c r="R106" s="10">
        <f t="shared" si="19"/>
        <v>100</v>
      </c>
      <c r="S106" s="11" t="str">
        <f>IF(COUNTA(A106),IF(ISERROR(VLOOKUP(M106+AB106,計算!$A$16:$B$219,2)),"",VLOOKUP(M106+AB106,計算!$A$16:$B$219,2)),"")</f>
        <v/>
      </c>
      <c r="T106" s="9">
        <f t="shared" si="13"/>
        <v>100</v>
      </c>
      <c r="U106" s="10">
        <f t="shared" si="14"/>
        <v>100</v>
      </c>
      <c r="V106" s="11" t="str">
        <f>IF(COUNTA(A106),IF(ISERROR(VLOOKUP(N106+AB106,計算!$A$16:$B$219,2)),"",VLOOKUP(N106+AB106,計算!$A$16:$B$219,2)),"")</f>
        <v/>
      </c>
      <c r="W106" s="9">
        <f t="shared" si="15"/>
        <v>100</v>
      </c>
      <c r="X106" s="10">
        <f t="shared" si="16"/>
        <v>100</v>
      </c>
      <c r="Y106" s="11" t="str">
        <f>IF(COUNTA(A106),IF(ISERROR(VLOOKUP(O106+AB106,計算!$A$16:$B$219,2)),"",VLOOKUP(O106+AB106,計算!$A$16:$B$219,2)),"")</f>
        <v/>
      </c>
      <c r="Z106" s="19" t="str">
        <f>IF(COUNTA(A106),IF(ISERROR(VLOOKUP(MIN(M106,N106,O106)+AB106,計算!$A$16:$B$219,2)),"",VLOOKUP(MIN(M106,N106,O106)+AB106,計算!$A$16:$B$219,2)),"")</f>
        <v/>
      </c>
      <c r="AB106" s="20">
        <v>100</v>
      </c>
    </row>
    <row r="107" spans="1:28" x14ac:dyDescent="0.15">
      <c r="A107" s="16"/>
      <c r="B107" s="17" t="str">
        <f>IF(A107="","",団体設定!$B$6&amp;"-D"&amp;団体設定!$H$5&amp;"-"&amp;A107)</f>
        <v/>
      </c>
      <c r="C107" s="53"/>
      <c r="D107" s="16"/>
      <c r="E107" s="16"/>
      <c r="F107" s="16"/>
      <c r="G107" s="12" t="s">
        <v>57</v>
      </c>
      <c r="H107" s="16"/>
      <c r="I107" s="12" t="s">
        <v>58</v>
      </c>
      <c r="J107" s="16"/>
      <c r="K107" s="12" t="s">
        <v>60</v>
      </c>
      <c r="L107" s="7" t="s">
        <v>62</v>
      </c>
      <c r="M107" s="16"/>
      <c r="N107" s="16"/>
      <c r="O107" s="16"/>
      <c r="P107" s="13">
        <f t="shared" si="17"/>
        <v>0</v>
      </c>
      <c r="Q107" s="9">
        <f t="shared" si="18"/>
        <v>100</v>
      </c>
      <c r="R107" s="10">
        <f t="shared" si="19"/>
        <v>100</v>
      </c>
      <c r="S107" s="11" t="str">
        <f>IF(COUNTA(A107),IF(ISERROR(VLOOKUP(M107+AB107,計算!$A$16:$B$219,2)),"",VLOOKUP(M107+AB107,計算!$A$16:$B$219,2)),"")</f>
        <v/>
      </c>
      <c r="T107" s="9">
        <f t="shared" si="13"/>
        <v>100</v>
      </c>
      <c r="U107" s="10">
        <f t="shared" si="14"/>
        <v>100</v>
      </c>
      <c r="V107" s="11" t="str">
        <f>IF(COUNTA(A107),IF(ISERROR(VLOOKUP(N107+AB107,計算!$A$16:$B$219,2)),"",VLOOKUP(N107+AB107,計算!$A$16:$B$219,2)),"")</f>
        <v/>
      </c>
      <c r="W107" s="9">
        <f t="shared" si="15"/>
        <v>100</v>
      </c>
      <c r="X107" s="10">
        <f t="shared" si="16"/>
        <v>100</v>
      </c>
      <c r="Y107" s="11" t="str">
        <f>IF(COUNTA(A107),IF(ISERROR(VLOOKUP(O107+AB107,計算!$A$16:$B$219,2)),"",VLOOKUP(O107+AB107,計算!$A$16:$B$219,2)),"")</f>
        <v/>
      </c>
      <c r="Z107" s="19" t="str">
        <f>IF(COUNTA(A107),IF(ISERROR(VLOOKUP(MIN(M107,N107,O107)+AB107,計算!$A$16:$B$219,2)),"",VLOOKUP(MIN(M107,N107,O107)+AB107,計算!$A$16:$B$219,2)),"")</f>
        <v/>
      </c>
      <c r="AB107" s="20">
        <v>100</v>
      </c>
    </row>
    <row r="108" spans="1:28" x14ac:dyDescent="0.15">
      <c r="A108" s="16"/>
      <c r="B108" s="17" t="str">
        <f>IF(A108="","",団体設定!$B$6&amp;"-D"&amp;団体設定!$H$5&amp;"-"&amp;A108)</f>
        <v/>
      </c>
      <c r="C108" s="53"/>
      <c r="D108" s="16"/>
      <c r="E108" s="16"/>
      <c r="F108" s="16"/>
      <c r="G108" s="12" t="s">
        <v>57</v>
      </c>
      <c r="H108" s="16"/>
      <c r="I108" s="12" t="s">
        <v>58</v>
      </c>
      <c r="J108" s="16"/>
      <c r="K108" s="12" t="s">
        <v>60</v>
      </c>
      <c r="L108" s="7" t="s">
        <v>62</v>
      </c>
      <c r="M108" s="16"/>
      <c r="N108" s="16"/>
      <c r="O108" s="16"/>
      <c r="P108" s="13">
        <f t="shared" si="17"/>
        <v>0</v>
      </c>
      <c r="Q108" s="9">
        <f t="shared" si="18"/>
        <v>100</v>
      </c>
      <c r="R108" s="10">
        <f t="shared" si="19"/>
        <v>100</v>
      </c>
      <c r="S108" s="11" t="str">
        <f>IF(COUNTA(A108),IF(ISERROR(VLOOKUP(M108+AB108,計算!$A$16:$B$219,2)),"",VLOOKUP(M108+AB108,計算!$A$16:$B$219,2)),"")</f>
        <v/>
      </c>
      <c r="T108" s="9">
        <f t="shared" si="13"/>
        <v>100</v>
      </c>
      <c r="U108" s="10">
        <f t="shared" si="14"/>
        <v>100</v>
      </c>
      <c r="V108" s="11" t="str">
        <f>IF(COUNTA(A108),IF(ISERROR(VLOOKUP(N108+AB108,計算!$A$16:$B$219,2)),"",VLOOKUP(N108+AB108,計算!$A$16:$B$219,2)),"")</f>
        <v/>
      </c>
      <c r="W108" s="9">
        <f t="shared" si="15"/>
        <v>100</v>
      </c>
      <c r="X108" s="10">
        <f t="shared" si="16"/>
        <v>100</v>
      </c>
      <c r="Y108" s="11" t="str">
        <f>IF(COUNTA(A108),IF(ISERROR(VLOOKUP(O108+AB108,計算!$A$16:$B$219,2)),"",VLOOKUP(O108+AB108,計算!$A$16:$B$219,2)),"")</f>
        <v/>
      </c>
      <c r="Z108" s="19" t="str">
        <f>IF(COUNTA(A108),IF(ISERROR(VLOOKUP(MIN(M108,N108,O108)+AB108,計算!$A$16:$B$219,2)),"",VLOOKUP(MIN(M108,N108,O108)+AB108,計算!$A$16:$B$219,2)),"")</f>
        <v/>
      </c>
      <c r="AB108" s="20">
        <v>100</v>
      </c>
    </row>
    <row r="109" spans="1:28" x14ac:dyDescent="0.15">
      <c r="A109" s="16"/>
      <c r="B109" s="17" t="str">
        <f>IF(A109="","",団体設定!$B$6&amp;"-D"&amp;団体設定!$H$5&amp;"-"&amp;A109)</f>
        <v/>
      </c>
      <c r="C109" s="53"/>
      <c r="D109" s="16"/>
      <c r="E109" s="16"/>
      <c r="F109" s="16"/>
      <c r="G109" s="12" t="s">
        <v>57</v>
      </c>
      <c r="H109" s="16"/>
      <c r="I109" s="12" t="s">
        <v>58</v>
      </c>
      <c r="J109" s="16"/>
      <c r="K109" s="12" t="s">
        <v>60</v>
      </c>
      <c r="L109" s="7" t="s">
        <v>62</v>
      </c>
      <c r="M109" s="16"/>
      <c r="N109" s="16"/>
      <c r="O109" s="16"/>
      <c r="P109" s="13">
        <f t="shared" si="17"/>
        <v>0</v>
      </c>
      <c r="Q109" s="9">
        <f t="shared" si="18"/>
        <v>100</v>
      </c>
      <c r="R109" s="10">
        <f t="shared" si="19"/>
        <v>100</v>
      </c>
      <c r="S109" s="11" t="str">
        <f>IF(COUNTA(A109),IF(ISERROR(VLOOKUP(M109+AB109,計算!$A$16:$B$219,2)),"",VLOOKUP(M109+AB109,計算!$A$16:$B$219,2)),"")</f>
        <v/>
      </c>
      <c r="T109" s="9">
        <f t="shared" si="13"/>
        <v>100</v>
      </c>
      <c r="U109" s="10">
        <f t="shared" si="14"/>
        <v>100</v>
      </c>
      <c r="V109" s="11" t="str">
        <f>IF(COUNTA(A109),IF(ISERROR(VLOOKUP(N109+AB109,計算!$A$16:$B$219,2)),"",VLOOKUP(N109+AB109,計算!$A$16:$B$219,2)),"")</f>
        <v/>
      </c>
      <c r="W109" s="9">
        <f t="shared" si="15"/>
        <v>100</v>
      </c>
      <c r="X109" s="10">
        <f t="shared" si="16"/>
        <v>100</v>
      </c>
      <c r="Y109" s="11" t="str">
        <f>IF(COUNTA(A109),IF(ISERROR(VLOOKUP(O109+AB109,計算!$A$16:$B$219,2)),"",VLOOKUP(O109+AB109,計算!$A$16:$B$219,2)),"")</f>
        <v/>
      </c>
      <c r="Z109" s="19" t="str">
        <f>IF(COUNTA(A109),IF(ISERROR(VLOOKUP(MIN(M109,N109,O109)+AB109,計算!$A$16:$B$219,2)),"",VLOOKUP(MIN(M109,N109,O109)+AB109,計算!$A$16:$B$219,2)),"")</f>
        <v/>
      </c>
      <c r="AB109" s="20">
        <v>100</v>
      </c>
    </row>
    <row r="110" spans="1:28" x14ac:dyDescent="0.15">
      <c r="A110" s="16"/>
      <c r="B110" s="17" t="str">
        <f>IF(A110="","",団体設定!$B$6&amp;"-D"&amp;団体設定!$H$5&amp;"-"&amp;A110)</f>
        <v/>
      </c>
      <c r="C110" s="53"/>
      <c r="D110" s="16"/>
      <c r="E110" s="16"/>
      <c r="F110" s="16"/>
      <c r="G110" s="12" t="s">
        <v>57</v>
      </c>
      <c r="H110" s="16"/>
      <c r="I110" s="12" t="s">
        <v>58</v>
      </c>
      <c r="J110" s="16"/>
      <c r="K110" s="12" t="s">
        <v>60</v>
      </c>
      <c r="L110" s="7" t="s">
        <v>62</v>
      </c>
      <c r="M110" s="16"/>
      <c r="N110" s="16"/>
      <c r="O110" s="16"/>
      <c r="P110" s="13">
        <f t="shared" si="17"/>
        <v>0</v>
      </c>
      <c r="Q110" s="9">
        <f t="shared" si="18"/>
        <v>100</v>
      </c>
      <c r="R110" s="10">
        <f t="shared" si="19"/>
        <v>100</v>
      </c>
      <c r="S110" s="11" t="str">
        <f>IF(COUNTA(A110),IF(ISERROR(VLOOKUP(M110+AB110,計算!$A$16:$B$219,2)),"",VLOOKUP(M110+AB110,計算!$A$16:$B$219,2)),"")</f>
        <v/>
      </c>
      <c r="T110" s="9">
        <f t="shared" si="13"/>
        <v>100</v>
      </c>
      <c r="U110" s="10">
        <f t="shared" si="14"/>
        <v>100</v>
      </c>
      <c r="V110" s="11" t="str">
        <f>IF(COUNTA(A110),IF(ISERROR(VLOOKUP(N110+AB110,計算!$A$16:$B$219,2)),"",VLOOKUP(N110+AB110,計算!$A$16:$B$219,2)),"")</f>
        <v/>
      </c>
      <c r="W110" s="9">
        <f t="shared" si="15"/>
        <v>100</v>
      </c>
      <c r="X110" s="10">
        <f t="shared" si="16"/>
        <v>100</v>
      </c>
      <c r="Y110" s="11" t="str">
        <f>IF(COUNTA(A110),IF(ISERROR(VLOOKUP(O110+AB110,計算!$A$16:$B$219,2)),"",VLOOKUP(O110+AB110,計算!$A$16:$B$219,2)),"")</f>
        <v/>
      </c>
      <c r="Z110" s="19" t="str">
        <f>IF(COUNTA(A110),IF(ISERROR(VLOOKUP(MIN(M110,N110,O110)+AB110,計算!$A$16:$B$219,2)),"",VLOOKUP(MIN(M110,N110,O110)+AB110,計算!$A$16:$B$219,2)),"")</f>
        <v/>
      </c>
      <c r="AB110" s="20">
        <v>100</v>
      </c>
    </row>
    <row r="111" spans="1:28" x14ac:dyDescent="0.15">
      <c r="A111" s="16"/>
      <c r="B111" s="17" t="str">
        <f>IF(A111="","",団体設定!$B$6&amp;"-D"&amp;団体設定!$H$5&amp;"-"&amp;A111)</f>
        <v/>
      </c>
      <c r="C111" s="53"/>
      <c r="D111" s="16"/>
      <c r="E111" s="16"/>
      <c r="F111" s="16"/>
      <c r="G111" s="12" t="s">
        <v>57</v>
      </c>
      <c r="H111" s="16"/>
      <c r="I111" s="12" t="s">
        <v>58</v>
      </c>
      <c r="J111" s="16"/>
      <c r="K111" s="12" t="s">
        <v>60</v>
      </c>
      <c r="L111" s="7" t="s">
        <v>62</v>
      </c>
      <c r="M111" s="16"/>
      <c r="N111" s="16"/>
      <c r="O111" s="16"/>
      <c r="P111" s="13">
        <f t="shared" si="17"/>
        <v>0</v>
      </c>
      <c r="Q111" s="9">
        <f t="shared" si="18"/>
        <v>100</v>
      </c>
      <c r="R111" s="10">
        <f t="shared" si="19"/>
        <v>100</v>
      </c>
      <c r="S111" s="11" t="str">
        <f>IF(COUNTA(A111),IF(ISERROR(VLOOKUP(M111+AB111,計算!$A$16:$B$219,2)),"",VLOOKUP(M111+AB111,計算!$A$16:$B$219,2)),"")</f>
        <v/>
      </c>
      <c r="T111" s="9">
        <f t="shared" si="13"/>
        <v>100</v>
      </c>
      <c r="U111" s="10">
        <f t="shared" si="14"/>
        <v>100</v>
      </c>
      <c r="V111" s="11" t="str">
        <f>IF(COUNTA(A111),IF(ISERROR(VLOOKUP(N111+AB111,計算!$A$16:$B$219,2)),"",VLOOKUP(N111+AB111,計算!$A$16:$B$219,2)),"")</f>
        <v/>
      </c>
      <c r="W111" s="9">
        <f t="shared" si="15"/>
        <v>100</v>
      </c>
      <c r="X111" s="10">
        <f t="shared" si="16"/>
        <v>100</v>
      </c>
      <c r="Y111" s="11" t="str">
        <f>IF(COUNTA(A111),IF(ISERROR(VLOOKUP(O111+AB111,計算!$A$16:$B$219,2)),"",VLOOKUP(O111+AB111,計算!$A$16:$B$219,2)),"")</f>
        <v/>
      </c>
      <c r="Z111" s="19" t="str">
        <f>IF(COUNTA(A111),IF(ISERROR(VLOOKUP(MIN(M111,N111,O111)+AB111,計算!$A$16:$B$219,2)),"",VLOOKUP(MIN(M111,N111,O111)+AB111,計算!$A$16:$B$219,2)),"")</f>
        <v/>
      </c>
      <c r="AB111" s="20">
        <v>100</v>
      </c>
    </row>
    <row r="112" spans="1:28" x14ac:dyDescent="0.15">
      <c r="A112" s="16"/>
      <c r="B112" s="17" t="str">
        <f>IF(A112="","",団体設定!$B$6&amp;"-D"&amp;団体設定!$H$5&amp;"-"&amp;A112)</f>
        <v/>
      </c>
      <c r="C112" s="53"/>
      <c r="D112" s="16"/>
      <c r="E112" s="16"/>
      <c r="F112" s="16"/>
      <c r="G112" s="12" t="s">
        <v>57</v>
      </c>
      <c r="H112" s="16"/>
      <c r="I112" s="12" t="s">
        <v>58</v>
      </c>
      <c r="J112" s="16"/>
      <c r="K112" s="12" t="s">
        <v>60</v>
      </c>
      <c r="L112" s="7" t="s">
        <v>62</v>
      </c>
      <c r="M112" s="16"/>
      <c r="N112" s="16"/>
      <c r="O112" s="16"/>
      <c r="P112" s="13">
        <f t="shared" si="17"/>
        <v>0</v>
      </c>
      <c r="Q112" s="9">
        <f t="shared" si="18"/>
        <v>100</v>
      </c>
      <c r="R112" s="10">
        <f t="shared" si="19"/>
        <v>100</v>
      </c>
      <c r="S112" s="11" t="str">
        <f>IF(COUNTA(A112),IF(ISERROR(VLOOKUP(M112+AB112,計算!$A$16:$B$219,2)),"",VLOOKUP(M112+AB112,計算!$A$16:$B$219,2)),"")</f>
        <v/>
      </c>
      <c r="T112" s="9">
        <f t="shared" si="13"/>
        <v>100</v>
      </c>
      <c r="U112" s="10">
        <f t="shared" si="14"/>
        <v>100</v>
      </c>
      <c r="V112" s="11" t="str">
        <f>IF(COUNTA(A112),IF(ISERROR(VLOOKUP(N112+AB112,計算!$A$16:$B$219,2)),"",VLOOKUP(N112+AB112,計算!$A$16:$B$219,2)),"")</f>
        <v/>
      </c>
      <c r="W112" s="9">
        <f t="shared" si="15"/>
        <v>100</v>
      </c>
      <c r="X112" s="10">
        <f t="shared" si="16"/>
        <v>100</v>
      </c>
      <c r="Y112" s="11" t="str">
        <f>IF(COUNTA(A112),IF(ISERROR(VLOOKUP(O112+AB112,計算!$A$16:$B$219,2)),"",VLOOKUP(O112+AB112,計算!$A$16:$B$219,2)),"")</f>
        <v/>
      </c>
      <c r="Z112" s="19" t="str">
        <f>IF(COUNTA(A112),IF(ISERROR(VLOOKUP(MIN(M112,N112,O112)+AB112,計算!$A$16:$B$219,2)),"",VLOOKUP(MIN(M112,N112,O112)+AB112,計算!$A$16:$B$219,2)),"")</f>
        <v/>
      </c>
      <c r="AB112" s="20">
        <v>100</v>
      </c>
    </row>
    <row r="113" spans="1:28" x14ac:dyDescent="0.15">
      <c r="A113" s="16"/>
      <c r="B113" s="17" t="str">
        <f>IF(A113="","",団体設定!$B$6&amp;"-D"&amp;団体設定!$H$5&amp;"-"&amp;A113)</f>
        <v/>
      </c>
      <c r="C113" s="53"/>
      <c r="D113" s="16"/>
      <c r="E113" s="16"/>
      <c r="F113" s="16"/>
      <c r="G113" s="12" t="s">
        <v>57</v>
      </c>
      <c r="H113" s="16"/>
      <c r="I113" s="12" t="s">
        <v>58</v>
      </c>
      <c r="J113" s="16"/>
      <c r="K113" s="12" t="s">
        <v>60</v>
      </c>
      <c r="L113" s="7" t="s">
        <v>62</v>
      </c>
      <c r="M113" s="16"/>
      <c r="N113" s="16"/>
      <c r="O113" s="16"/>
      <c r="P113" s="13">
        <f t="shared" si="17"/>
        <v>0</v>
      </c>
      <c r="Q113" s="9">
        <f t="shared" si="18"/>
        <v>100</v>
      </c>
      <c r="R113" s="10">
        <f t="shared" si="19"/>
        <v>100</v>
      </c>
      <c r="S113" s="11" t="str">
        <f>IF(COUNTA(A113),IF(ISERROR(VLOOKUP(M113+AB113,計算!$A$16:$B$219,2)),"",VLOOKUP(M113+AB113,計算!$A$16:$B$219,2)),"")</f>
        <v/>
      </c>
      <c r="T113" s="9">
        <f t="shared" si="13"/>
        <v>100</v>
      </c>
      <c r="U113" s="10">
        <f t="shared" si="14"/>
        <v>100</v>
      </c>
      <c r="V113" s="11" t="str">
        <f>IF(COUNTA(A113),IF(ISERROR(VLOOKUP(N113+AB113,計算!$A$16:$B$219,2)),"",VLOOKUP(N113+AB113,計算!$A$16:$B$219,2)),"")</f>
        <v/>
      </c>
      <c r="W113" s="9">
        <f t="shared" si="15"/>
        <v>100</v>
      </c>
      <c r="X113" s="10">
        <f t="shared" si="16"/>
        <v>100</v>
      </c>
      <c r="Y113" s="11" t="str">
        <f>IF(COUNTA(A113),IF(ISERROR(VLOOKUP(O113+AB113,計算!$A$16:$B$219,2)),"",VLOOKUP(O113+AB113,計算!$A$16:$B$219,2)),"")</f>
        <v/>
      </c>
      <c r="Z113" s="19" t="str">
        <f>IF(COUNTA(A113),IF(ISERROR(VLOOKUP(MIN(M113,N113,O113)+AB113,計算!$A$16:$B$219,2)),"",VLOOKUP(MIN(M113,N113,O113)+AB113,計算!$A$16:$B$219,2)),"")</f>
        <v/>
      </c>
      <c r="AB113" s="20">
        <v>100</v>
      </c>
    </row>
    <row r="114" spans="1:28" x14ac:dyDescent="0.15">
      <c r="A114" s="16"/>
      <c r="B114" s="17" t="str">
        <f>IF(A114="","",団体設定!$B$6&amp;"-D"&amp;団体設定!$H$5&amp;"-"&amp;A114)</f>
        <v/>
      </c>
      <c r="C114" s="53"/>
      <c r="D114" s="16"/>
      <c r="E114" s="16"/>
      <c r="F114" s="16"/>
      <c r="G114" s="12" t="s">
        <v>57</v>
      </c>
      <c r="H114" s="16"/>
      <c r="I114" s="12" t="s">
        <v>58</v>
      </c>
      <c r="J114" s="16"/>
      <c r="K114" s="12" t="s">
        <v>60</v>
      </c>
      <c r="L114" s="7" t="s">
        <v>62</v>
      </c>
      <c r="M114" s="16"/>
      <c r="N114" s="16"/>
      <c r="O114" s="16"/>
      <c r="P114" s="13">
        <f t="shared" si="17"/>
        <v>0</v>
      </c>
      <c r="Q114" s="9">
        <f t="shared" si="18"/>
        <v>100</v>
      </c>
      <c r="R114" s="10">
        <f t="shared" si="19"/>
        <v>100</v>
      </c>
      <c r="S114" s="11" t="str">
        <f>IF(COUNTA(A114),IF(ISERROR(VLOOKUP(M114+AB114,計算!$A$16:$B$219,2)),"",VLOOKUP(M114+AB114,計算!$A$16:$B$219,2)),"")</f>
        <v/>
      </c>
      <c r="T114" s="9">
        <f t="shared" si="13"/>
        <v>100</v>
      </c>
      <c r="U114" s="10">
        <f t="shared" si="14"/>
        <v>100</v>
      </c>
      <c r="V114" s="11" t="str">
        <f>IF(COUNTA(A114),IF(ISERROR(VLOOKUP(N114+AB114,計算!$A$16:$B$219,2)),"",VLOOKUP(N114+AB114,計算!$A$16:$B$219,2)),"")</f>
        <v/>
      </c>
      <c r="W114" s="9">
        <f t="shared" si="15"/>
        <v>100</v>
      </c>
      <c r="X114" s="10">
        <f t="shared" si="16"/>
        <v>100</v>
      </c>
      <c r="Y114" s="11" t="str">
        <f>IF(COUNTA(A114),IF(ISERROR(VLOOKUP(O114+AB114,計算!$A$16:$B$219,2)),"",VLOOKUP(O114+AB114,計算!$A$16:$B$219,2)),"")</f>
        <v/>
      </c>
      <c r="Z114" s="19" t="str">
        <f>IF(COUNTA(A114),IF(ISERROR(VLOOKUP(MIN(M114,N114,O114)+AB114,計算!$A$16:$B$219,2)),"",VLOOKUP(MIN(M114,N114,O114)+AB114,計算!$A$16:$B$219,2)),"")</f>
        <v/>
      </c>
      <c r="AB114" s="20">
        <v>100</v>
      </c>
    </row>
    <row r="115" spans="1:28" x14ac:dyDescent="0.15">
      <c r="A115" s="16"/>
      <c r="B115" s="17" t="str">
        <f>IF(A115="","",団体設定!$B$6&amp;"-D"&amp;団体設定!$H$5&amp;"-"&amp;A115)</f>
        <v/>
      </c>
      <c r="C115" s="53"/>
      <c r="D115" s="16"/>
      <c r="E115" s="16"/>
      <c r="F115" s="16"/>
      <c r="G115" s="12" t="s">
        <v>57</v>
      </c>
      <c r="H115" s="16"/>
      <c r="I115" s="12" t="s">
        <v>58</v>
      </c>
      <c r="J115" s="16"/>
      <c r="K115" s="12" t="s">
        <v>60</v>
      </c>
      <c r="L115" s="7" t="s">
        <v>62</v>
      </c>
      <c r="M115" s="16"/>
      <c r="N115" s="16"/>
      <c r="O115" s="16"/>
      <c r="P115" s="13">
        <f t="shared" si="17"/>
        <v>0</v>
      </c>
      <c r="Q115" s="9">
        <f t="shared" si="18"/>
        <v>100</v>
      </c>
      <c r="R115" s="10">
        <f t="shared" si="19"/>
        <v>100</v>
      </c>
      <c r="S115" s="11" t="str">
        <f>IF(COUNTA(A115),IF(ISERROR(VLOOKUP(M115+AB115,計算!$A$16:$B$219,2)),"",VLOOKUP(M115+AB115,計算!$A$16:$B$219,2)),"")</f>
        <v/>
      </c>
      <c r="T115" s="9">
        <f t="shared" si="13"/>
        <v>100</v>
      </c>
      <c r="U115" s="10">
        <f t="shared" si="14"/>
        <v>100</v>
      </c>
      <c r="V115" s="11" t="str">
        <f>IF(COUNTA(A115),IF(ISERROR(VLOOKUP(N115+AB115,計算!$A$16:$B$219,2)),"",VLOOKUP(N115+AB115,計算!$A$16:$B$219,2)),"")</f>
        <v/>
      </c>
      <c r="W115" s="9">
        <f t="shared" si="15"/>
        <v>100</v>
      </c>
      <c r="X115" s="10">
        <f t="shared" si="16"/>
        <v>100</v>
      </c>
      <c r="Y115" s="11" t="str">
        <f>IF(COUNTA(A115),IF(ISERROR(VLOOKUP(O115+AB115,計算!$A$16:$B$219,2)),"",VLOOKUP(O115+AB115,計算!$A$16:$B$219,2)),"")</f>
        <v/>
      </c>
      <c r="Z115" s="19" t="str">
        <f>IF(COUNTA(A115),IF(ISERROR(VLOOKUP(MIN(M115,N115,O115)+AB115,計算!$A$16:$B$219,2)),"",VLOOKUP(MIN(M115,N115,O115)+AB115,計算!$A$16:$B$219,2)),"")</f>
        <v/>
      </c>
      <c r="AB115" s="20">
        <v>100</v>
      </c>
    </row>
    <row r="116" spans="1:28" x14ac:dyDescent="0.15">
      <c r="A116" s="16"/>
      <c r="B116" s="17" t="str">
        <f>IF(A116="","",団体設定!$B$6&amp;"-D"&amp;団体設定!$H$5&amp;"-"&amp;A116)</f>
        <v/>
      </c>
      <c r="C116" s="53"/>
      <c r="D116" s="16"/>
      <c r="E116" s="16"/>
      <c r="F116" s="16"/>
      <c r="G116" s="12" t="s">
        <v>57</v>
      </c>
      <c r="H116" s="16"/>
      <c r="I116" s="12" t="s">
        <v>58</v>
      </c>
      <c r="J116" s="16"/>
      <c r="K116" s="12" t="s">
        <v>60</v>
      </c>
      <c r="L116" s="7" t="s">
        <v>62</v>
      </c>
      <c r="M116" s="16"/>
      <c r="N116" s="16"/>
      <c r="O116" s="16"/>
      <c r="P116" s="13">
        <f t="shared" si="17"/>
        <v>0</v>
      </c>
      <c r="Q116" s="9">
        <f t="shared" si="18"/>
        <v>100</v>
      </c>
      <c r="R116" s="10">
        <f t="shared" si="19"/>
        <v>100</v>
      </c>
      <c r="S116" s="11" t="str">
        <f>IF(COUNTA(A116),IF(ISERROR(VLOOKUP(M116+AB116,計算!$A$16:$B$219,2)),"",VLOOKUP(M116+AB116,計算!$A$16:$B$219,2)),"")</f>
        <v/>
      </c>
      <c r="T116" s="9">
        <f t="shared" si="13"/>
        <v>100</v>
      </c>
      <c r="U116" s="10">
        <f t="shared" si="14"/>
        <v>100</v>
      </c>
      <c r="V116" s="11" t="str">
        <f>IF(COUNTA(A116),IF(ISERROR(VLOOKUP(N116+AB116,計算!$A$16:$B$219,2)),"",VLOOKUP(N116+AB116,計算!$A$16:$B$219,2)),"")</f>
        <v/>
      </c>
      <c r="W116" s="9">
        <f t="shared" si="15"/>
        <v>100</v>
      </c>
      <c r="X116" s="10">
        <f t="shared" si="16"/>
        <v>100</v>
      </c>
      <c r="Y116" s="11" t="str">
        <f>IF(COUNTA(A116),IF(ISERROR(VLOOKUP(O116+AB116,計算!$A$16:$B$219,2)),"",VLOOKUP(O116+AB116,計算!$A$16:$B$219,2)),"")</f>
        <v/>
      </c>
      <c r="Z116" s="19" t="str">
        <f>IF(COUNTA(A116),IF(ISERROR(VLOOKUP(MIN(M116,N116,O116)+AB116,計算!$A$16:$B$219,2)),"",VLOOKUP(MIN(M116,N116,O116)+AB116,計算!$A$16:$B$219,2)),"")</f>
        <v/>
      </c>
      <c r="AB116" s="20">
        <v>100</v>
      </c>
    </row>
    <row r="117" spans="1:28" x14ac:dyDescent="0.15">
      <c r="A117" s="16"/>
      <c r="B117" s="17" t="str">
        <f>IF(A117="","",団体設定!$B$6&amp;"-D"&amp;団体設定!$H$5&amp;"-"&amp;A117)</f>
        <v/>
      </c>
      <c r="C117" s="53"/>
      <c r="D117" s="16"/>
      <c r="E117" s="16"/>
      <c r="F117" s="16"/>
      <c r="G117" s="12" t="s">
        <v>57</v>
      </c>
      <c r="H117" s="16"/>
      <c r="I117" s="12" t="s">
        <v>58</v>
      </c>
      <c r="J117" s="16"/>
      <c r="K117" s="12" t="s">
        <v>60</v>
      </c>
      <c r="L117" s="7" t="s">
        <v>62</v>
      </c>
      <c r="M117" s="16"/>
      <c r="N117" s="16"/>
      <c r="O117" s="16"/>
      <c r="P117" s="13">
        <f t="shared" si="17"/>
        <v>0</v>
      </c>
      <c r="Q117" s="9">
        <f t="shared" si="18"/>
        <v>100</v>
      </c>
      <c r="R117" s="10">
        <f t="shared" si="19"/>
        <v>100</v>
      </c>
      <c r="S117" s="11" t="str">
        <f>IF(COUNTA(A117),IF(ISERROR(VLOOKUP(M117+AB117,計算!$A$16:$B$219,2)),"",VLOOKUP(M117+AB117,計算!$A$16:$B$219,2)),"")</f>
        <v/>
      </c>
      <c r="T117" s="9">
        <f t="shared" si="13"/>
        <v>100</v>
      </c>
      <c r="U117" s="10">
        <f t="shared" si="14"/>
        <v>100</v>
      </c>
      <c r="V117" s="11" t="str">
        <f>IF(COUNTA(A117),IF(ISERROR(VLOOKUP(N117+AB117,計算!$A$16:$B$219,2)),"",VLOOKUP(N117+AB117,計算!$A$16:$B$219,2)),"")</f>
        <v/>
      </c>
      <c r="W117" s="9">
        <f t="shared" si="15"/>
        <v>100</v>
      </c>
      <c r="X117" s="10">
        <f t="shared" si="16"/>
        <v>100</v>
      </c>
      <c r="Y117" s="11" t="str">
        <f>IF(COUNTA(A117),IF(ISERROR(VLOOKUP(O117+AB117,計算!$A$16:$B$219,2)),"",VLOOKUP(O117+AB117,計算!$A$16:$B$219,2)),"")</f>
        <v/>
      </c>
      <c r="Z117" s="19" t="str">
        <f>IF(COUNTA(A117),IF(ISERROR(VLOOKUP(MIN(M117,N117,O117)+AB117,計算!$A$16:$B$219,2)),"",VLOOKUP(MIN(M117,N117,O117)+AB117,計算!$A$16:$B$219,2)),"")</f>
        <v/>
      </c>
      <c r="AB117" s="20">
        <v>100</v>
      </c>
    </row>
    <row r="118" spans="1:28" x14ac:dyDescent="0.15">
      <c r="A118" s="16"/>
      <c r="B118" s="17" t="str">
        <f>IF(A118="","",団体設定!$B$6&amp;"-D"&amp;団体設定!$H$5&amp;"-"&amp;A118)</f>
        <v/>
      </c>
      <c r="C118" s="53"/>
      <c r="D118" s="16"/>
      <c r="E118" s="16"/>
      <c r="F118" s="16"/>
      <c r="G118" s="12" t="s">
        <v>57</v>
      </c>
      <c r="H118" s="16"/>
      <c r="I118" s="12" t="s">
        <v>58</v>
      </c>
      <c r="J118" s="16"/>
      <c r="K118" s="12" t="s">
        <v>60</v>
      </c>
      <c r="L118" s="7" t="s">
        <v>62</v>
      </c>
      <c r="M118" s="16"/>
      <c r="N118" s="16"/>
      <c r="O118" s="16"/>
      <c r="P118" s="13">
        <f t="shared" si="17"/>
        <v>0</v>
      </c>
      <c r="Q118" s="9">
        <f t="shared" si="18"/>
        <v>100</v>
      </c>
      <c r="R118" s="10">
        <f t="shared" si="19"/>
        <v>100</v>
      </c>
      <c r="S118" s="11" t="str">
        <f>IF(COUNTA(A118),IF(ISERROR(VLOOKUP(M118+AB118,計算!$A$16:$B$219,2)),"",VLOOKUP(M118+AB118,計算!$A$16:$B$219,2)),"")</f>
        <v/>
      </c>
      <c r="T118" s="9">
        <f t="shared" si="13"/>
        <v>100</v>
      </c>
      <c r="U118" s="10">
        <f t="shared" si="14"/>
        <v>100</v>
      </c>
      <c r="V118" s="11" t="str">
        <f>IF(COUNTA(A118),IF(ISERROR(VLOOKUP(N118+AB118,計算!$A$16:$B$219,2)),"",VLOOKUP(N118+AB118,計算!$A$16:$B$219,2)),"")</f>
        <v/>
      </c>
      <c r="W118" s="9">
        <f t="shared" si="15"/>
        <v>100</v>
      </c>
      <c r="X118" s="10">
        <f t="shared" si="16"/>
        <v>100</v>
      </c>
      <c r="Y118" s="11" t="str">
        <f>IF(COUNTA(A118),IF(ISERROR(VLOOKUP(O118+AB118,計算!$A$16:$B$219,2)),"",VLOOKUP(O118+AB118,計算!$A$16:$B$219,2)),"")</f>
        <v/>
      </c>
      <c r="Z118" s="19" t="str">
        <f>IF(COUNTA(A118),IF(ISERROR(VLOOKUP(MIN(M118,N118,O118)+AB118,計算!$A$16:$B$219,2)),"",VLOOKUP(MIN(M118,N118,O118)+AB118,計算!$A$16:$B$219,2)),"")</f>
        <v/>
      </c>
      <c r="AB118" s="20">
        <v>100</v>
      </c>
    </row>
    <row r="119" spans="1:28" x14ac:dyDescent="0.15">
      <c r="A119" s="16"/>
      <c r="B119" s="17" t="str">
        <f>IF(A119="","",団体設定!$B$6&amp;"-D"&amp;団体設定!$H$5&amp;"-"&amp;A119)</f>
        <v/>
      </c>
      <c r="C119" s="53"/>
      <c r="D119" s="16"/>
      <c r="E119" s="16"/>
      <c r="F119" s="16"/>
      <c r="G119" s="12" t="s">
        <v>57</v>
      </c>
      <c r="H119" s="16"/>
      <c r="I119" s="12" t="s">
        <v>58</v>
      </c>
      <c r="J119" s="16"/>
      <c r="K119" s="12" t="s">
        <v>60</v>
      </c>
      <c r="L119" s="7" t="s">
        <v>62</v>
      </c>
      <c r="M119" s="16"/>
      <c r="N119" s="16"/>
      <c r="O119" s="16"/>
      <c r="P119" s="13">
        <f t="shared" si="17"/>
        <v>0</v>
      </c>
      <c r="Q119" s="9">
        <f t="shared" si="18"/>
        <v>100</v>
      </c>
      <c r="R119" s="10">
        <f t="shared" si="19"/>
        <v>100</v>
      </c>
      <c r="S119" s="11" t="str">
        <f>IF(COUNTA(A119),IF(ISERROR(VLOOKUP(M119+AB119,計算!$A$16:$B$219,2)),"",VLOOKUP(M119+AB119,計算!$A$16:$B$219,2)),"")</f>
        <v/>
      </c>
      <c r="T119" s="9">
        <f t="shared" si="13"/>
        <v>100</v>
      </c>
      <c r="U119" s="10">
        <f t="shared" si="14"/>
        <v>100</v>
      </c>
      <c r="V119" s="11" t="str">
        <f>IF(COUNTA(A119),IF(ISERROR(VLOOKUP(N119+AB119,計算!$A$16:$B$219,2)),"",VLOOKUP(N119+AB119,計算!$A$16:$B$219,2)),"")</f>
        <v/>
      </c>
      <c r="W119" s="9">
        <f t="shared" si="15"/>
        <v>100</v>
      </c>
      <c r="X119" s="10">
        <f t="shared" si="16"/>
        <v>100</v>
      </c>
      <c r="Y119" s="11" t="str">
        <f>IF(COUNTA(A119),IF(ISERROR(VLOOKUP(O119+AB119,計算!$A$16:$B$219,2)),"",VLOOKUP(O119+AB119,計算!$A$16:$B$219,2)),"")</f>
        <v/>
      </c>
      <c r="Z119" s="19" t="str">
        <f>IF(COUNTA(A119),IF(ISERROR(VLOOKUP(MIN(M119,N119,O119)+AB119,計算!$A$16:$B$219,2)),"",VLOOKUP(MIN(M119,N119,O119)+AB119,計算!$A$16:$B$219,2)),"")</f>
        <v/>
      </c>
      <c r="AB119" s="20">
        <v>100</v>
      </c>
    </row>
    <row r="120" spans="1:28" x14ac:dyDescent="0.15">
      <c r="A120" s="16"/>
      <c r="B120" s="17" t="str">
        <f>IF(A120="","",団体設定!$B$6&amp;"-D"&amp;団体設定!$H$5&amp;"-"&amp;A120)</f>
        <v/>
      </c>
      <c r="C120" s="53"/>
      <c r="D120" s="16"/>
      <c r="E120" s="16"/>
      <c r="F120" s="16"/>
      <c r="G120" s="12" t="s">
        <v>57</v>
      </c>
      <c r="H120" s="16"/>
      <c r="I120" s="12" t="s">
        <v>58</v>
      </c>
      <c r="J120" s="16"/>
      <c r="K120" s="12" t="s">
        <v>60</v>
      </c>
      <c r="L120" s="7" t="s">
        <v>62</v>
      </c>
      <c r="M120" s="16"/>
      <c r="N120" s="16"/>
      <c r="O120" s="16"/>
      <c r="P120" s="13">
        <f t="shared" si="17"/>
        <v>0</v>
      </c>
      <c r="Q120" s="9">
        <f t="shared" si="18"/>
        <v>100</v>
      </c>
      <c r="R120" s="10">
        <f t="shared" si="19"/>
        <v>100</v>
      </c>
      <c r="S120" s="11" t="str">
        <f>IF(COUNTA(A120),IF(ISERROR(VLOOKUP(M120+AB120,計算!$A$16:$B$219,2)),"",VLOOKUP(M120+AB120,計算!$A$16:$B$219,2)),"")</f>
        <v/>
      </c>
      <c r="T120" s="9">
        <f t="shared" si="13"/>
        <v>100</v>
      </c>
      <c r="U120" s="10">
        <f t="shared" si="14"/>
        <v>100</v>
      </c>
      <c r="V120" s="11" t="str">
        <f>IF(COUNTA(A120),IF(ISERROR(VLOOKUP(N120+AB120,計算!$A$16:$B$219,2)),"",VLOOKUP(N120+AB120,計算!$A$16:$B$219,2)),"")</f>
        <v/>
      </c>
      <c r="W120" s="9">
        <f t="shared" si="15"/>
        <v>100</v>
      </c>
      <c r="X120" s="10">
        <f t="shared" si="16"/>
        <v>100</v>
      </c>
      <c r="Y120" s="11" t="str">
        <f>IF(COUNTA(A120),IF(ISERROR(VLOOKUP(O120+AB120,計算!$A$16:$B$219,2)),"",VLOOKUP(O120+AB120,計算!$A$16:$B$219,2)),"")</f>
        <v/>
      </c>
      <c r="Z120" s="19" t="str">
        <f>IF(COUNTA(A120),IF(ISERROR(VLOOKUP(MIN(M120,N120,O120)+AB120,計算!$A$16:$B$219,2)),"",VLOOKUP(MIN(M120,N120,O120)+AB120,計算!$A$16:$B$219,2)),"")</f>
        <v/>
      </c>
      <c r="AB120" s="20">
        <v>100</v>
      </c>
    </row>
    <row r="121" spans="1:28" x14ac:dyDescent="0.15">
      <c r="A121" s="16"/>
      <c r="B121" s="17" t="str">
        <f>IF(A121="","",団体設定!$B$6&amp;"-D"&amp;団体設定!$H$5&amp;"-"&amp;A121)</f>
        <v/>
      </c>
      <c r="C121" s="53"/>
      <c r="D121" s="16"/>
      <c r="E121" s="16"/>
      <c r="F121" s="16"/>
      <c r="G121" s="12" t="s">
        <v>57</v>
      </c>
      <c r="H121" s="16"/>
      <c r="I121" s="12" t="s">
        <v>58</v>
      </c>
      <c r="J121" s="16"/>
      <c r="K121" s="12" t="s">
        <v>60</v>
      </c>
      <c r="L121" s="7" t="s">
        <v>62</v>
      </c>
      <c r="M121" s="16"/>
      <c r="N121" s="16"/>
      <c r="O121" s="16"/>
      <c r="P121" s="13">
        <f t="shared" si="17"/>
        <v>0</v>
      </c>
      <c r="Q121" s="9">
        <f t="shared" si="18"/>
        <v>100</v>
      </c>
      <c r="R121" s="10">
        <f t="shared" si="19"/>
        <v>100</v>
      </c>
      <c r="S121" s="11" t="str">
        <f>IF(COUNTA(A121),IF(ISERROR(VLOOKUP(M121+AB121,計算!$A$16:$B$219,2)),"",VLOOKUP(M121+AB121,計算!$A$16:$B$219,2)),"")</f>
        <v/>
      </c>
      <c r="T121" s="9">
        <f t="shared" si="13"/>
        <v>100</v>
      </c>
      <c r="U121" s="10">
        <f t="shared" si="14"/>
        <v>100</v>
      </c>
      <c r="V121" s="11" t="str">
        <f>IF(COUNTA(A121),IF(ISERROR(VLOOKUP(N121+AB121,計算!$A$16:$B$219,2)),"",VLOOKUP(N121+AB121,計算!$A$16:$B$219,2)),"")</f>
        <v/>
      </c>
      <c r="W121" s="9">
        <f t="shared" si="15"/>
        <v>100</v>
      </c>
      <c r="X121" s="10">
        <f t="shared" si="16"/>
        <v>100</v>
      </c>
      <c r="Y121" s="11" t="str">
        <f>IF(COUNTA(A121),IF(ISERROR(VLOOKUP(O121+AB121,計算!$A$16:$B$219,2)),"",VLOOKUP(O121+AB121,計算!$A$16:$B$219,2)),"")</f>
        <v/>
      </c>
      <c r="Z121" s="19" t="str">
        <f>IF(COUNTA(A121),IF(ISERROR(VLOOKUP(MIN(M121,N121,O121)+AB121,計算!$A$16:$B$219,2)),"",VLOOKUP(MIN(M121,N121,O121)+AB121,計算!$A$16:$B$219,2)),"")</f>
        <v/>
      </c>
      <c r="AB121" s="20">
        <v>100</v>
      </c>
    </row>
    <row r="122" spans="1:28" x14ac:dyDescent="0.15">
      <c r="A122" s="16"/>
      <c r="B122" s="17" t="str">
        <f>IF(A122="","",団体設定!$B$6&amp;"-D"&amp;団体設定!$H$5&amp;"-"&amp;A122)</f>
        <v/>
      </c>
      <c r="C122" s="53"/>
      <c r="D122" s="16"/>
      <c r="E122" s="16"/>
      <c r="F122" s="16"/>
      <c r="G122" s="12" t="s">
        <v>57</v>
      </c>
      <c r="H122" s="16"/>
      <c r="I122" s="12" t="s">
        <v>58</v>
      </c>
      <c r="J122" s="16"/>
      <c r="K122" s="12" t="s">
        <v>60</v>
      </c>
      <c r="L122" s="7" t="s">
        <v>62</v>
      </c>
      <c r="M122" s="16"/>
      <c r="N122" s="16"/>
      <c r="O122" s="16"/>
      <c r="P122" s="13">
        <f t="shared" si="17"/>
        <v>0</v>
      </c>
      <c r="Q122" s="9">
        <f t="shared" si="18"/>
        <v>100</v>
      </c>
      <c r="R122" s="10">
        <f t="shared" si="19"/>
        <v>100</v>
      </c>
      <c r="S122" s="11" t="str">
        <f>IF(COUNTA(A122),IF(ISERROR(VLOOKUP(M122+AB122,計算!$A$16:$B$219,2)),"",VLOOKUP(M122+AB122,計算!$A$16:$B$219,2)),"")</f>
        <v/>
      </c>
      <c r="T122" s="9">
        <f t="shared" si="13"/>
        <v>100</v>
      </c>
      <c r="U122" s="10">
        <f t="shared" si="14"/>
        <v>100</v>
      </c>
      <c r="V122" s="11" t="str">
        <f>IF(COUNTA(A122),IF(ISERROR(VLOOKUP(N122+AB122,計算!$A$16:$B$219,2)),"",VLOOKUP(N122+AB122,計算!$A$16:$B$219,2)),"")</f>
        <v/>
      </c>
      <c r="W122" s="9">
        <f t="shared" si="15"/>
        <v>100</v>
      </c>
      <c r="X122" s="10">
        <f t="shared" si="16"/>
        <v>100</v>
      </c>
      <c r="Y122" s="11" t="str">
        <f>IF(COUNTA(A122),IF(ISERROR(VLOOKUP(O122+AB122,計算!$A$16:$B$219,2)),"",VLOOKUP(O122+AB122,計算!$A$16:$B$219,2)),"")</f>
        <v/>
      </c>
      <c r="Z122" s="19" t="str">
        <f>IF(COUNTA(A122),IF(ISERROR(VLOOKUP(MIN(M122,N122,O122)+AB122,計算!$A$16:$B$219,2)),"",VLOOKUP(MIN(M122,N122,O122)+AB122,計算!$A$16:$B$219,2)),"")</f>
        <v/>
      </c>
      <c r="AB122" s="20">
        <v>100</v>
      </c>
    </row>
    <row r="123" spans="1:28" x14ac:dyDescent="0.15">
      <c r="A123" s="16"/>
      <c r="B123" s="17" t="str">
        <f>IF(A123="","",団体設定!$B$6&amp;"-D"&amp;団体設定!$H$5&amp;"-"&amp;A123)</f>
        <v/>
      </c>
      <c r="C123" s="53"/>
      <c r="D123" s="16"/>
      <c r="E123" s="16"/>
      <c r="F123" s="16"/>
      <c r="G123" s="12" t="s">
        <v>57</v>
      </c>
      <c r="H123" s="16"/>
      <c r="I123" s="12" t="s">
        <v>58</v>
      </c>
      <c r="J123" s="16"/>
      <c r="K123" s="12" t="s">
        <v>60</v>
      </c>
      <c r="L123" s="7" t="s">
        <v>62</v>
      </c>
      <c r="M123" s="16"/>
      <c r="N123" s="16"/>
      <c r="O123" s="16"/>
      <c r="P123" s="13">
        <f t="shared" si="17"/>
        <v>0</v>
      </c>
      <c r="Q123" s="9">
        <f t="shared" si="18"/>
        <v>100</v>
      </c>
      <c r="R123" s="10">
        <f t="shared" si="19"/>
        <v>100</v>
      </c>
      <c r="S123" s="11" t="str">
        <f>IF(COUNTA(A123),IF(ISERROR(VLOOKUP(M123+AB123,計算!$A$16:$B$219,2)),"",VLOOKUP(M123+AB123,計算!$A$16:$B$219,2)),"")</f>
        <v/>
      </c>
      <c r="T123" s="9">
        <f t="shared" si="13"/>
        <v>100</v>
      </c>
      <c r="U123" s="10">
        <f t="shared" si="14"/>
        <v>100</v>
      </c>
      <c r="V123" s="11" t="str">
        <f>IF(COUNTA(A123),IF(ISERROR(VLOOKUP(N123+AB123,計算!$A$16:$B$219,2)),"",VLOOKUP(N123+AB123,計算!$A$16:$B$219,2)),"")</f>
        <v/>
      </c>
      <c r="W123" s="9">
        <f t="shared" si="15"/>
        <v>100</v>
      </c>
      <c r="X123" s="10">
        <f t="shared" si="16"/>
        <v>100</v>
      </c>
      <c r="Y123" s="11" t="str">
        <f>IF(COUNTA(A123),IF(ISERROR(VLOOKUP(O123+AB123,計算!$A$16:$B$219,2)),"",VLOOKUP(O123+AB123,計算!$A$16:$B$219,2)),"")</f>
        <v/>
      </c>
      <c r="Z123" s="19" t="str">
        <f>IF(COUNTA(A123),IF(ISERROR(VLOOKUP(MIN(M123,N123,O123)+AB123,計算!$A$16:$B$219,2)),"",VLOOKUP(MIN(M123,N123,O123)+AB123,計算!$A$16:$B$219,2)),"")</f>
        <v/>
      </c>
      <c r="AB123" s="20">
        <v>100</v>
      </c>
    </row>
    <row r="124" spans="1:28" x14ac:dyDescent="0.15">
      <c r="A124" s="16"/>
      <c r="B124" s="17" t="str">
        <f>IF(A124="","",団体設定!$B$6&amp;"-D"&amp;団体設定!$H$5&amp;"-"&amp;A124)</f>
        <v/>
      </c>
      <c r="C124" s="53"/>
      <c r="D124" s="16"/>
      <c r="E124" s="16"/>
      <c r="F124" s="16"/>
      <c r="G124" s="12" t="s">
        <v>57</v>
      </c>
      <c r="H124" s="16"/>
      <c r="I124" s="12" t="s">
        <v>58</v>
      </c>
      <c r="J124" s="16"/>
      <c r="K124" s="12" t="s">
        <v>60</v>
      </c>
      <c r="L124" s="7" t="s">
        <v>62</v>
      </c>
      <c r="M124" s="16"/>
      <c r="N124" s="16"/>
      <c r="O124" s="16"/>
      <c r="P124" s="13">
        <f t="shared" si="17"/>
        <v>0</v>
      </c>
      <c r="Q124" s="9">
        <f t="shared" si="18"/>
        <v>100</v>
      </c>
      <c r="R124" s="10">
        <f t="shared" si="19"/>
        <v>100</v>
      </c>
      <c r="S124" s="11" t="str">
        <f>IF(COUNTA(A124),IF(ISERROR(VLOOKUP(M124+AB124,計算!$A$16:$B$219,2)),"",VLOOKUP(M124+AB124,計算!$A$16:$B$219,2)),"")</f>
        <v/>
      </c>
      <c r="T124" s="9">
        <f t="shared" si="13"/>
        <v>100</v>
      </c>
      <c r="U124" s="10">
        <f t="shared" si="14"/>
        <v>100</v>
      </c>
      <c r="V124" s="11" t="str">
        <f>IF(COUNTA(A124),IF(ISERROR(VLOOKUP(N124+AB124,計算!$A$16:$B$219,2)),"",VLOOKUP(N124+AB124,計算!$A$16:$B$219,2)),"")</f>
        <v/>
      </c>
      <c r="W124" s="9">
        <f t="shared" si="15"/>
        <v>100</v>
      </c>
      <c r="X124" s="10">
        <f t="shared" si="16"/>
        <v>100</v>
      </c>
      <c r="Y124" s="11" t="str">
        <f>IF(COUNTA(A124),IF(ISERROR(VLOOKUP(O124+AB124,計算!$A$16:$B$219,2)),"",VLOOKUP(O124+AB124,計算!$A$16:$B$219,2)),"")</f>
        <v/>
      </c>
      <c r="Z124" s="19" t="str">
        <f>IF(COUNTA(A124),IF(ISERROR(VLOOKUP(MIN(M124,N124,O124)+AB124,計算!$A$16:$B$219,2)),"",VLOOKUP(MIN(M124,N124,O124)+AB124,計算!$A$16:$B$219,2)),"")</f>
        <v/>
      </c>
      <c r="AB124" s="20">
        <v>100</v>
      </c>
    </row>
    <row r="125" spans="1:28" x14ac:dyDescent="0.15">
      <c r="A125" s="16"/>
      <c r="B125" s="17" t="str">
        <f>IF(A125="","",団体設定!$B$6&amp;"-D"&amp;団体設定!$H$5&amp;"-"&amp;A125)</f>
        <v/>
      </c>
      <c r="C125" s="53"/>
      <c r="D125" s="16"/>
      <c r="E125" s="16"/>
      <c r="F125" s="16"/>
      <c r="G125" s="12" t="s">
        <v>57</v>
      </c>
      <c r="H125" s="16"/>
      <c r="I125" s="12" t="s">
        <v>58</v>
      </c>
      <c r="J125" s="16"/>
      <c r="K125" s="12" t="s">
        <v>60</v>
      </c>
      <c r="L125" s="7" t="s">
        <v>62</v>
      </c>
      <c r="M125" s="16"/>
      <c r="N125" s="16"/>
      <c r="O125" s="16"/>
      <c r="P125" s="13">
        <f t="shared" si="17"/>
        <v>0</v>
      </c>
      <c r="Q125" s="9">
        <f t="shared" si="18"/>
        <v>100</v>
      </c>
      <c r="R125" s="10">
        <f t="shared" si="19"/>
        <v>100</v>
      </c>
      <c r="S125" s="11" t="str">
        <f>IF(COUNTA(A125),IF(ISERROR(VLOOKUP(M125+AB125,計算!$A$16:$B$219,2)),"",VLOOKUP(M125+AB125,計算!$A$16:$B$219,2)),"")</f>
        <v/>
      </c>
      <c r="T125" s="9">
        <f t="shared" si="13"/>
        <v>100</v>
      </c>
      <c r="U125" s="10">
        <f t="shared" si="14"/>
        <v>100</v>
      </c>
      <c r="V125" s="11" t="str">
        <f>IF(COUNTA(A125),IF(ISERROR(VLOOKUP(N125+AB125,計算!$A$16:$B$219,2)),"",VLOOKUP(N125+AB125,計算!$A$16:$B$219,2)),"")</f>
        <v/>
      </c>
      <c r="W125" s="9">
        <f t="shared" si="15"/>
        <v>100</v>
      </c>
      <c r="X125" s="10">
        <f t="shared" si="16"/>
        <v>100</v>
      </c>
      <c r="Y125" s="11" t="str">
        <f>IF(COUNTA(A125),IF(ISERROR(VLOOKUP(O125+AB125,計算!$A$16:$B$219,2)),"",VLOOKUP(O125+AB125,計算!$A$16:$B$219,2)),"")</f>
        <v/>
      </c>
      <c r="Z125" s="19" t="str">
        <f>IF(COUNTA(A125),IF(ISERROR(VLOOKUP(MIN(M125,N125,O125)+AB125,計算!$A$16:$B$219,2)),"",VLOOKUP(MIN(M125,N125,O125)+AB125,計算!$A$16:$B$219,2)),"")</f>
        <v/>
      </c>
      <c r="AB125" s="20">
        <v>100</v>
      </c>
    </row>
    <row r="126" spans="1:28" x14ac:dyDescent="0.15">
      <c r="A126" s="16"/>
      <c r="B126" s="17" t="str">
        <f>IF(A126="","",団体設定!$B$6&amp;"-D"&amp;団体設定!$H$5&amp;"-"&amp;A126)</f>
        <v/>
      </c>
      <c r="C126" s="53"/>
      <c r="D126" s="16"/>
      <c r="E126" s="16"/>
      <c r="F126" s="16"/>
      <c r="G126" s="12" t="s">
        <v>57</v>
      </c>
      <c r="H126" s="16"/>
      <c r="I126" s="12" t="s">
        <v>58</v>
      </c>
      <c r="J126" s="16"/>
      <c r="K126" s="12" t="s">
        <v>60</v>
      </c>
      <c r="L126" s="7" t="s">
        <v>62</v>
      </c>
      <c r="M126" s="16"/>
      <c r="N126" s="16"/>
      <c r="O126" s="16"/>
      <c r="P126" s="13">
        <f t="shared" si="17"/>
        <v>0</v>
      </c>
      <c r="Q126" s="9">
        <f t="shared" si="18"/>
        <v>100</v>
      </c>
      <c r="R126" s="10">
        <f t="shared" si="19"/>
        <v>100</v>
      </c>
      <c r="S126" s="11" t="str">
        <f>IF(COUNTA(A126),IF(ISERROR(VLOOKUP(M126+AB126,計算!$A$16:$B$219,2)),"",VLOOKUP(M126+AB126,計算!$A$16:$B$219,2)),"")</f>
        <v/>
      </c>
      <c r="T126" s="9">
        <f t="shared" si="13"/>
        <v>100</v>
      </c>
      <c r="U126" s="10">
        <f t="shared" si="14"/>
        <v>100</v>
      </c>
      <c r="V126" s="11" t="str">
        <f>IF(COUNTA(A126),IF(ISERROR(VLOOKUP(N126+AB126,計算!$A$16:$B$219,2)),"",VLOOKUP(N126+AB126,計算!$A$16:$B$219,2)),"")</f>
        <v/>
      </c>
      <c r="W126" s="9">
        <f t="shared" si="15"/>
        <v>100</v>
      </c>
      <c r="X126" s="10">
        <f t="shared" si="16"/>
        <v>100</v>
      </c>
      <c r="Y126" s="11" t="str">
        <f>IF(COUNTA(A126),IF(ISERROR(VLOOKUP(O126+AB126,計算!$A$16:$B$219,2)),"",VLOOKUP(O126+AB126,計算!$A$16:$B$219,2)),"")</f>
        <v/>
      </c>
      <c r="Z126" s="19" t="str">
        <f>IF(COUNTA(A126),IF(ISERROR(VLOOKUP(MIN(M126,N126,O126)+AB126,計算!$A$16:$B$219,2)),"",VLOOKUP(MIN(M126,N126,O126)+AB126,計算!$A$16:$B$219,2)),"")</f>
        <v/>
      </c>
      <c r="AB126" s="20">
        <v>100</v>
      </c>
    </row>
    <row r="127" spans="1:28" x14ac:dyDescent="0.15">
      <c r="A127" s="16"/>
      <c r="B127" s="17" t="str">
        <f>IF(A127="","",団体設定!$B$6&amp;"-D"&amp;団体設定!$H$5&amp;"-"&amp;A127)</f>
        <v/>
      </c>
      <c r="C127" s="53"/>
      <c r="D127" s="16"/>
      <c r="E127" s="16"/>
      <c r="F127" s="16"/>
      <c r="G127" s="12" t="s">
        <v>57</v>
      </c>
      <c r="H127" s="16"/>
      <c r="I127" s="12" t="s">
        <v>58</v>
      </c>
      <c r="J127" s="16"/>
      <c r="K127" s="12" t="s">
        <v>60</v>
      </c>
      <c r="L127" s="7" t="s">
        <v>62</v>
      </c>
      <c r="M127" s="16"/>
      <c r="N127" s="16"/>
      <c r="O127" s="16"/>
      <c r="P127" s="13">
        <f t="shared" si="17"/>
        <v>0</v>
      </c>
      <c r="Q127" s="9">
        <f t="shared" si="18"/>
        <v>100</v>
      </c>
      <c r="R127" s="10">
        <f t="shared" si="19"/>
        <v>100</v>
      </c>
      <c r="S127" s="11" t="str">
        <f>IF(COUNTA(A127),IF(ISERROR(VLOOKUP(M127+AB127,計算!$A$16:$B$219,2)),"",VLOOKUP(M127+AB127,計算!$A$16:$B$219,2)),"")</f>
        <v/>
      </c>
      <c r="T127" s="9">
        <f t="shared" si="13"/>
        <v>100</v>
      </c>
      <c r="U127" s="10">
        <f t="shared" si="14"/>
        <v>100</v>
      </c>
      <c r="V127" s="11" t="str">
        <f>IF(COUNTA(A127),IF(ISERROR(VLOOKUP(N127+AB127,計算!$A$16:$B$219,2)),"",VLOOKUP(N127+AB127,計算!$A$16:$B$219,2)),"")</f>
        <v/>
      </c>
      <c r="W127" s="9">
        <f t="shared" si="15"/>
        <v>100</v>
      </c>
      <c r="X127" s="10">
        <f t="shared" si="16"/>
        <v>100</v>
      </c>
      <c r="Y127" s="11" t="str">
        <f>IF(COUNTA(A127),IF(ISERROR(VLOOKUP(O127+AB127,計算!$A$16:$B$219,2)),"",VLOOKUP(O127+AB127,計算!$A$16:$B$219,2)),"")</f>
        <v/>
      </c>
      <c r="Z127" s="19" t="str">
        <f>IF(COUNTA(A127),IF(ISERROR(VLOOKUP(MIN(M127,N127,O127)+AB127,計算!$A$16:$B$219,2)),"",VLOOKUP(MIN(M127,N127,O127)+AB127,計算!$A$16:$B$219,2)),"")</f>
        <v/>
      </c>
      <c r="AB127" s="20">
        <v>100</v>
      </c>
    </row>
    <row r="128" spans="1:28" x14ac:dyDescent="0.15">
      <c r="A128" s="16"/>
      <c r="B128" s="17" t="str">
        <f>IF(A128="","",団体設定!$B$6&amp;"-D"&amp;団体設定!$H$5&amp;"-"&amp;A128)</f>
        <v/>
      </c>
      <c r="C128" s="53"/>
      <c r="D128" s="16"/>
      <c r="E128" s="16"/>
      <c r="F128" s="16"/>
      <c r="G128" s="12" t="s">
        <v>57</v>
      </c>
      <c r="H128" s="16"/>
      <c r="I128" s="12" t="s">
        <v>58</v>
      </c>
      <c r="J128" s="16"/>
      <c r="K128" s="12" t="s">
        <v>60</v>
      </c>
      <c r="L128" s="7" t="s">
        <v>62</v>
      </c>
      <c r="M128" s="16"/>
      <c r="N128" s="16"/>
      <c r="O128" s="16"/>
      <c r="P128" s="13">
        <f t="shared" si="17"/>
        <v>0</v>
      </c>
      <c r="Q128" s="9">
        <f t="shared" si="18"/>
        <v>100</v>
      </c>
      <c r="R128" s="10">
        <f t="shared" si="19"/>
        <v>100</v>
      </c>
      <c r="S128" s="11" t="str">
        <f>IF(COUNTA(A128),IF(ISERROR(VLOOKUP(M128+AB128,計算!$A$16:$B$219,2)),"",VLOOKUP(M128+AB128,計算!$A$16:$B$219,2)),"")</f>
        <v/>
      </c>
      <c r="T128" s="9">
        <f t="shared" si="13"/>
        <v>100</v>
      </c>
      <c r="U128" s="10">
        <f t="shared" si="14"/>
        <v>100</v>
      </c>
      <c r="V128" s="11" t="str">
        <f>IF(COUNTA(A128),IF(ISERROR(VLOOKUP(N128+AB128,計算!$A$16:$B$219,2)),"",VLOOKUP(N128+AB128,計算!$A$16:$B$219,2)),"")</f>
        <v/>
      </c>
      <c r="W128" s="9">
        <f t="shared" si="15"/>
        <v>100</v>
      </c>
      <c r="X128" s="10">
        <f t="shared" si="16"/>
        <v>100</v>
      </c>
      <c r="Y128" s="11" t="str">
        <f>IF(COUNTA(A128),IF(ISERROR(VLOOKUP(O128+AB128,計算!$A$16:$B$219,2)),"",VLOOKUP(O128+AB128,計算!$A$16:$B$219,2)),"")</f>
        <v/>
      </c>
      <c r="Z128" s="19" t="str">
        <f>IF(COUNTA(A128),IF(ISERROR(VLOOKUP(MIN(M128,N128,O128)+AB128,計算!$A$16:$B$219,2)),"",VLOOKUP(MIN(M128,N128,O128)+AB128,計算!$A$16:$B$219,2)),"")</f>
        <v/>
      </c>
      <c r="AB128" s="20">
        <v>100</v>
      </c>
    </row>
    <row r="129" spans="1:28" x14ac:dyDescent="0.15">
      <c r="A129" s="16"/>
      <c r="B129" s="17" t="str">
        <f>IF(A129="","",団体設定!$B$6&amp;"-D"&amp;団体設定!$H$5&amp;"-"&amp;A129)</f>
        <v/>
      </c>
      <c r="C129" s="53"/>
      <c r="D129" s="16"/>
      <c r="E129" s="16"/>
      <c r="F129" s="16"/>
      <c r="G129" s="12" t="s">
        <v>57</v>
      </c>
      <c r="H129" s="16"/>
      <c r="I129" s="12" t="s">
        <v>58</v>
      </c>
      <c r="J129" s="16"/>
      <c r="K129" s="12" t="s">
        <v>60</v>
      </c>
      <c r="L129" s="7" t="s">
        <v>62</v>
      </c>
      <c r="M129" s="16"/>
      <c r="N129" s="16"/>
      <c r="O129" s="16"/>
      <c r="P129" s="13">
        <f t="shared" si="17"/>
        <v>0</v>
      </c>
      <c r="Q129" s="9">
        <f t="shared" si="18"/>
        <v>100</v>
      </c>
      <c r="R129" s="10">
        <f t="shared" si="19"/>
        <v>100</v>
      </c>
      <c r="S129" s="11" t="str">
        <f>IF(COUNTA(A129),IF(ISERROR(VLOOKUP(M129+AB129,計算!$A$16:$B$219,2)),"",VLOOKUP(M129+AB129,計算!$A$16:$B$219,2)),"")</f>
        <v/>
      </c>
      <c r="T129" s="9">
        <f t="shared" si="13"/>
        <v>100</v>
      </c>
      <c r="U129" s="10">
        <f t="shared" si="14"/>
        <v>100</v>
      </c>
      <c r="V129" s="11" t="str">
        <f>IF(COUNTA(A129),IF(ISERROR(VLOOKUP(N129+AB129,計算!$A$16:$B$219,2)),"",VLOOKUP(N129+AB129,計算!$A$16:$B$219,2)),"")</f>
        <v/>
      </c>
      <c r="W129" s="9">
        <f t="shared" si="15"/>
        <v>100</v>
      </c>
      <c r="X129" s="10">
        <f t="shared" si="16"/>
        <v>100</v>
      </c>
      <c r="Y129" s="11" t="str">
        <f>IF(COUNTA(A129),IF(ISERROR(VLOOKUP(O129+AB129,計算!$A$16:$B$219,2)),"",VLOOKUP(O129+AB129,計算!$A$16:$B$219,2)),"")</f>
        <v/>
      </c>
      <c r="Z129" s="19" t="str">
        <f>IF(COUNTA(A129),IF(ISERROR(VLOOKUP(MIN(M129,N129,O129)+AB129,計算!$A$16:$B$219,2)),"",VLOOKUP(MIN(M129,N129,O129)+AB129,計算!$A$16:$B$219,2)),"")</f>
        <v/>
      </c>
      <c r="AB129" s="20">
        <v>100</v>
      </c>
    </row>
    <row r="130" spans="1:28" x14ac:dyDescent="0.15">
      <c r="A130" s="16"/>
      <c r="B130" s="17" t="str">
        <f>IF(A130="","",団体設定!$B$6&amp;"-D"&amp;団体設定!$H$5&amp;"-"&amp;A130)</f>
        <v/>
      </c>
      <c r="C130" s="53"/>
      <c r="D130" s="16"/>
      <c r="E130" s="16"/>
      <c r="F130" s="16"/>
      <c r="G130" s="12" t="s">
        <v>57</v>
      </c>
      <c r="H130" s="16"/>
      <c r="I130" s="12" t="s">
        <v>58</v>
      </c>
      <c r="J130" s="16"/>
      <c r="K130" s="12" t="s">
        <v>60</v>
      </c>
      <c r="L130" s="7" t="s">
        <v>62</v>
      </c>
      <c r="M130" s="16"/>
      <c r="N130" s="16"/>
      <c r="O130" s="16"/>
      <c r="P130" s="13">
        <f t="shared" si="17"/>
        <v>0</v>
      </c>
      <c r="Q130" s="9">
        <f t="shared" si="18"/>
        <v>100</v>
      </c>
      <c r="R130" s="10">
        <f t="shared" si="19"/>
        <v>100</v>
      </c>
      <c r="S130" s="11" t="str">
        <f>IF(COUNTA(A130),IF(ISERROR(VLOOKUP(M130+AB130,計算!$A$16:$B$219,2)),"",VLOOKUP(M130+AB130,計算!$A$16:$B$219,2)),"")</f>
        <v/>
      </c>
      <c r="T130" s="9">
        <f t="shared" si="13"/>
        <v>100</v>
      </c>
      <c r="U130" s="10">
        <f t="shared" si="14"/>
        <v>100</v>
      </c>
      <c r="V130" s="11" t="str">
        <f>IF(COUNTA(A130),IF(ISERROR(VLOOKUP(N130+AB130,計算!$A$16:$B$219,2)),"",VLOOKUP(N130+AB130,計算!$A$16:$B$219,2)),"")</f>
        <v/>
      </c>
      <c r="W130" s="9">
        <f t="shared" si="15"/>
        <v>100</v>
      </c>
      <c r="X130" s="10">
        <f t="shared" si="16"/>
        <v>100</v>
      </c>
      <c r="Y130" s="11" t="str">
        <f>IF(COUNTA(A130),IF(ISERROR(VLOOKUP(O130+AB130,計算!$A$16:$B$219,2)),"",VLOOKUP(O130+AB130,計算!$A$16:$B$219,2)),"")</f>
        <v/>
      </c>
      <c r="Z130" s="19" t="str">
        <f>IF(COUNTA(A130),IF(ISERROR(VLOOKUP(MIN(M130,N130,O130)+AB130,計算!$A$16:$B$219,2)),"",VLOOKUP(MIN(M130,N130,O130)+AB130,計算!$A$16:$B$219,2)),"")</f>
        <v/>
      </c>
      <c r="AB130" s="20">
        <v>100</v>
      </c>
    </row>
    <row r="131" spans="1:28" x14ac:dyDescent="0.15">
      <c r="A131" s="16"/>
      <c r="B131" s="17" t="str">
        <f>IF(A131="","",団体設定!$B$6&amp;"-D"&amp;団体設定!$H$5&amp;"-"&amp;A131)</f>
        <v/>
      </c>
      <c r="C131" s="53"/>
      <c r="D131" s="16"/>
      <c r="E131" s="16"/>
      <c r="F131" s="16"/>
      <c r="G131" s="12" t="s">
        <v>57</v>
      </c>
      <c r="H131" s="16"/>
      <c r="I131" s="12" t="s">
        <v>58</v>
      </c>
      <c r="J131" s="16"/>
      <c r="K131" s="12" t="s">
        <v>60</v>
      </c>
      <c r="L131" s="7" t="s">
        <v>62</v>
      </c>
      <c r="M131" s="16"/>
      <c r="N131" s="16"/>
      <c r="O131" s="16"/>
      <c r="P131" s="13">
        <f t="shared" si="17"/>
        <v>0</v>
      </c>
      <c r="Q131" s="9">
        <f t="shared" si="18"/>
        <v>100</v>
      </c>
      <c r="R131" s="10">
        <f t="shared" si="19"/>
        <v>100</v>
      </c>
      <c r="S131" s="11" t="str">
        <f>IF(COUNTA(A131),IF(ISERROR(VLOOKUP(M131+AB131,計算!$A$16:$B$219,2)),"",VLOOKUP(M131+AB131,計算!$A$16:$B$219,2)),"")</f>
        <v/>
      </c>
      <c r="T131" s="9">
        <f t="shared" si="13"/>
        <v>100</v>
      </c>
      <c r="U131" s="10">
        <f t="shared" si="14"/>
        <v>100</v>
      </c>
      <c r="V131" s="11" t="str">
        <f>IF(COUNTA(A131),IF(ISERROR(VLOOKUP(N131+AB131,計算!$A$16:$B$219,2)),"",VLOOKUP(N131+AB131,計算!$A$16:$B$219,2)),"")</f>
        <v/>
      </c>
      <c r="W131" s="9">
        <f t="shared" si="15"/>
        <v>100</v>
      </c>
      <c r="X131" s="10">
        <f t="shared" si="16"/>
        <v>100</v>
      </c>
      <c r="Y131" s="11" t="str">
        <f>IF(COUNTA(A131),IF(ISERROR(VLOOKUP(O131+AB131,計算!$A$16:$B$219,2)),"",VLOOKUP(O131+AB131,計算!$A$16:$B$219,2)),"")</f>
        <v/>
      </c>
      <c r="Z131" s="19" t="str">
        <f>IF(COUNTA(A131),IF(ISERROR(VLOOKUP(MIN(M131,N131,O131)+AB131,計算!$A$16:$B$219,2)),"",VLOOKUP(MIN(M131,N131,O131)+AB131,計算!$A$16:$B$219,2)),"")</f>
        <v/>
      </c>
      <c r="AB131" s="20">
        <v>100</v>
      </c>
    </row>
    <row r="132" spans="1:28" x14ac:dyDescent="0.15">
      <c r="A132" s="16"/>
      <c r="B132" s="17" t="str">
        <f>IF(A132="","",団体設定!$B$6&amp;"-D"&amp;団体設定!$H$5&amp;"-"&amp;A132)</f>
        <v/>
      </c>
      <c r="C132" s="53"/>
      <c r="D132" s="16"/>
      <c r="E132" s="16"/>
      <c r="F132" s="16"/>
      <c r="G132" s="12" t="s">
        <v>57</v>
      </c>
      <c r="H132" s="16"/>
      <c r="I132" s="12" t="s">
        <v>58</v>
      </c>
      <c r="J132" s="16"/>
      <c r="K132" s="12" t="s">
        <v>60</v>
      </c>
      <c r="L132" s="7" t="s">
        <v>62</v>
      </c>
      <c r="M132" s="16"/>
      <c r="N132" s="16"/>
      <c r="O132" s="16"/>
      <c r="P132" s="13">
        <f t="shared" si="17"/>
        <v>0</v>
      </c>
      <c r="Q132" s="9">
        <f t="shared" si="18"/>
        <v>100</v>
      </c>
      <c r="R132" s="10">
        <f t="shared" si="19"/>
        <v>100</v>
      </c>
      <c r="S132" s="11" t="str">
        <f>IF(COUNTA(A132),IF(ISERROR(VLOOKUP(M132+AB132,計算!$A$16:$B$219,2)),"",VLOOKUP(M132+AB132,計算!$A$16:$B$219,2)),"")</f>
        <v/>
      </c>
      <c r="T132" s="9">
        <f t="shared" si="13"/>
        <v>100</v>
      </c>
      <c r="U132" s="10">
        <f t="shared" si="14"/>
        <v>100</v>
      </c>
      <c r="V132" s="11" t="str">
        <f>IF(COUNTA(A132),IF(ISERROR(VLOOKUP(N132+AB132,計算!$A$16:$B$219,2)),"",VLOOKUP(N132+AB132,計算!$A$16:$B$219,2)),"")</f>
        <v/>
      </c>
      <c r="W132" s="9">
        <f t="shared" si="15"/>
        <v>100</v>
      </c>
      <c r="X132" s="10">
        <f t="shared" si="16"/>
        <v>100</v>
      </c>
      <c r="Y132" s="11" t="str">
        <f>IF(COUNTA(A132),IF(ISERROR(VLOOKUP(O132+AB132,計算!$A$16:$B$219,2)),"",VLOOKUP(O132+AB132,計算!$A$16:$B$219,2)),"")</f>
        <v/>
      </c>
      <c r="Z132" s="19" t="str">
        <f>IF(COUNTA(A132),IF(ISERROR(VLOOKUP(MIN(M132,N132,O132)+AB132,計算!$A$16:$B$219,2)),"",VLOOKUP(MIN(M132,N132,O132)+AB132,計算!$A$16:$B$219,2)),"")</f>
        <v/>
      </c>
      <c r="AB132" s="20">
        <v>100</v>
      </c>
    </row>
    <row r="133" spans="1:28" x14ac:dyDescent="0.15">
      <c r="A133" s="16"/>
      <c r="B133" s="17" t="str">
        <f>IF(A133="","",団体設定!$B$6&amp;"-D"&amp;団体設定!$H$5&amp;"-"&amp;A133)</f>
        <v/>
      </c>
      <c r="C133" s="53"/>
      <c r="D133" s="16"/>
      <c r="E133" s="16"/>
      <c r="F133" s="16"/>
      <c r="G133" s="12" t="s">
        <v>57</v>
      </c>
      <c r="H133" s="16"/>
      <c r="I133" s="12" t="s">
        <v>58</v>
      </c>
      <c r="J133" s="16"/>
      <c r="K133" s="12" t="s">
        <v>60</v>
      </c>
      <c r="L133" s="7" t="s">
        <v>62</v>
      </c>
      <c r="M133" s="16"/>
      <c r="N133" s="16"/>
      <c r="O133" s="16"/>
      <c r="P133" s="13">
        <f t="shared" si="17"/>
        <v>0</v>
      </c>
      <c r="Q133" s="9">
        <f t="shared" si="18"/>
        <v>100</v>
      </c>
      <c r="R133" s="10">
        <f t="shared" si="19"/>
        <v>100</v>
      </c>
      <c r="S133" s="11" t="str">
        <f>IF(COUNTA(A133),IF(ISERROR(VLOOKUP(M133+AB133,計算!$A$16:$B$219,2)),"",VLOOKUP(M133+AB133,計算!$A$16:$B$219,2)),"")</f>
        <v/>
      </c>
      <c r="T133" s="9">
        <f t="shared" si="13"/>
        <v>100</v>
      </c>
      <c r="U133" s="10">
        <f t="shared" si="14"/>
        <v>100</v>
      </c>
      <c r="V133" s="11" t="str">
        <f>IF(COUNTA(A133),IF(ISERROR(VLOOKUP(N133+AB133,計算!$A$16:$B$219,2)),"",VLOOKUP(N133+AB133,計算!$A$16:$B$219,2)),"")</f>
        <v/>
      </c>
      <c r="W133" s="9">
        <f t="shared" si="15"/>
        <v>100</v>
      </c>
      <c r="X133" s="10">
        <f t="shared" si="16"/>
        <v>100</v>
      </c>
      <c r="Y133" s="11" t="str">
        <f>IF(COUNTA(A133),IF(ISERROR(VLOOKUP(O133+AB133,計算!$A$16:$B$219,2)),"",VLOOKUP(O133+AB133,計算!$A$16:$B$219,2)),"")</f>
        <v/>
      </c>
      <c r="Z133" s="19" t="str">
        <f>IF(COUNTA(A133),IF(ISERROR(VLOOKUP(MIN(M133,N133,O133)+AB133,計算!$A$16:$B$219,2)),"",VLOOKUP(MIN(M133,N133,O133)+AB133,計算!$A$16:$B$219,2)),"")</f>
        <v/>
      </c>
      <c r="AB133" s="20">
        <v>100</v>
      </c>
    </row>
    <row r="134" spans="1:28" x14ac:dyDescent="0.15">
      <c r="A134" s="16"/>
      <c r="B134" s="17" t="str">
        <f>IF(A134="","",団体設定!$B$6&amp;"-D"&amp;団体設定!$H$5&amp;"-"&amp;A134)</f>
        <v/>
      </c>
      <c r="C134" s="53"/>
      <c r="D134" s="16"/>
      <c r="E134" s="16"/>
      <c r="F134" s="16"/>
      <c r="G134" s="12" t="s">
        <v>57</v>
      </c>
      <c r="H134" s="16"/>
      <c r="I134" s="12" t="s">
        <v>58</v>
      </c>
      <c r="J134" s="16"/>
      <c r="K134" s="12" t="s">
        <v>60</v>
      </c>
      <c r="L134" s="7" t="s">
        <v>62</v>
      </c>
      <c r="M134" s="16"/>
      <c r="N134" s="16"/>
      <c r="O134" s="16"/>
      <c r="P134" s="13">
        <f t="shared" si="17"/>
        <v>0</v>
      </c>
      <c r="Q134" s="9">
        <f t="shared" si="18"/>
        <v>100</v>
      </c>
      <c r="R134" s="10">
        <f t="shared" si="19"/>
        <v>100</v>
      </c>
      <c r="S134" s="11" t="str">
        <f>IF(COUNTA(A134),IF(ISERROR(VLOOKUP(M134+AB134,計算!$A$16:$B$219,2)),"",VLOOKUP(M134+AB134,計算!$A$16:$B$219,2)),"")</f>
        <v/>
      </c>
      <c r="T134" s="9">
        <f t="shared" si="13"/>
        <v>100</v>
      </c>
      <c r="U134" s="10">
        <f t="shared" si="14"/>
        <v>100</v>
      </c>
      <c r="V134" s="11" t="str">
        <f>IF(COUNTA(A134),IF(ISERROR(VLOOKUP(N134+AB134,計算!$A$16:$B$219,2)),"",VLOOKUP(N134+AB134,計算!$A$16:$B$219,2)),"")</f>
        <v/>
      </c>
      <c r="W134" s="9">
        <f t="shared" si="15"/>
        <v>100</v>
      </c>
      <c r="X134" s="10">
        <f t="shared" si="16"/>
        <v>100</v>
      </c>
      <c r="Y134" s="11" t="str">
        <f>IF(COUNTA(A134),IF(ISERROR(VLOOKUP(O134+AB134,計算!$A$16:$B$219,2)),"",VLOOKUP(O134+AB134,計算!$A$16:$B$219,2)),"")</f>
        <v/>
      </c>
      <c r="Z134" s="19" t="str">
        <f>IF(COUNTA(A134),IF(ISERROR(VLOOKUP(MIN(M134,N134,O134)+AB134,計算!$A$16:$B$219,2)),"",VLOOKUP(MIN(M134,N134,O134)+AB134,計算!$A$16:$B$219,2)),"")</f>
        <v/>
      </c>
      <c r="AB134" s="20">
        <v>100</v>
      </c>
    </row>
    <row r="135" spans="1:28" x14ac:dyDescent="0.15">
      <c r="A135" s="16"/>
      <c r="B135" s="17" t="str">
        <f>IF(A135="","",団体設定!$B$6&amp;"-D"&amp;団体設定!$H$5&amp;"-"&amp;A135)</f>
        <v/>
      </c>
      <c r="C135" s="53"/>
      <c r="D135" s="16"/>
      <c r="E135" s="16"/>
      <c r="F135" s="16"/>
      <c r="G135" s="12" t="s">
        <v>57</v>
      </c>
      <c r="H135" s="16"/>
      <c r="I135" s="12" t="s">
        <v>58</v>
      </c>
      <c r="J135" s="16"/>
      <c r="K135" s="12" t="s">
        <v>60</v>
      </c>
      <c r="L135" s="7" t="s">
        <v>62</v>
      </c>
      <c r="M135" s="16"/>
      <c r="N135" s="16"/>
      <c r="O135" s="16"/>
      <c r="P135" s="13">
        <f t="shared" si="17"/>
        <v>0</v>
      </c>
      <c r="Q135" s="9">
        <f t="shared" si="18"/>
        <v>100</v>
      </c>
      <c r="R135" s="10">
        <f t="shared" si="19"/>
        <v>100</v>
      </c>
      <c r="S135" s="11" t="str">
        <f>IF(COUNTA(A135),IF(ISERROR(VLOOKUP(M135+AB135,計算!$A$16:$B$219,2)),"",VLOOKUP(M135+AB135,計算!$A$16:$B$219,2)),"")</f>
        <v/>
      </c>
      <c r="T135" s="9">
        <f t="shared" si="13"/>
        <v>100</v>
      </c>
      <c r="U135" s="10">
        <f t="shared" si="14"/>
        <v>100</v>
      </c>
      <c r="V135" s="11" t="str">
        <f>IF(COUNTA(A135),IF(ISERROR(VLOOKUP(N135+AB135,計算!$A$16:$B$219,2)),"",VLOOKUP(N135+AB135,計算!$A$16:$B$219,2)),"")</f>
        <v/>
      </c>
      <c r="W135" s="9">
        <f t="shared" si="15"/>
        <v>100</v>
      </c>
      <c r="X135" s="10">
        <f t="shared" si="16"/>
        <v>100</v>
      </c>
      <c r="Y135" s="11" t="str">
        <f>IF(COUNTA(A135),IF(ISERROR(VLOOKUP(O135+AB135,計算!$A$16:$B$219,2)),"",VLOOKUP(O135+AB135,計算!$A$16:$B$219,2)),"")</f>
        <v/>
      </c>
      <c r="Z135" s="19" t="str">
        <f>IF(COUNTA(A135),IF(ISERROR(VLOOKUP(MIN(M135,N135,O135)+AB135,計算!$A$16:$B$219,2)),"",VLOOKUP(MIN(M135,N135,O135)+AB135,計算!$A$16:$B$219,2)),"")</f>
        <v/>
      </c>
      <c r="AB135" s="20">
        <v>100</v>
      </c>
    </row>
    <row r="136" spans="1:28" x14ac:dyDescent="0.15">
      <c r="A136" s="16"/>
      <c r="B136" s="17" t="str">
        <f>IF(A136="","",団体設定!$B$6&amp;"-D"&amp;団体設定!$H$5&amp;"-"&amp;A136)</f>
        <v/>
      </c>
      <c r="C136" s="53"/>
      <c r="D136" s="16"/>
      <c r="E136" s="16"/>
      <c r="F136" s="16"/>
      <c r="G136" s="12" t="s">
        <v>57</v>
      </c>
      <c r="H136" s="16"/>
      <c r="I136" s="12" t="s">
        <v>58</v>
      </c>
      <c r="J136" s="16"/>
      <c r="K136" s="12" t="s">
        <v>60</v>
      </c>
      <c r="L136" s="7" t="s">
        <v>62</v>
      </c>
      <c r="M136" s="16"/>
      <c r="N136" s="16"/>
      <c r="O136" s="16"/>
      <c r="P136" s="13">
        <f t="shared" si="17"/>
        <v>0</v>
      </c>
      <c r="Q136" s="9">
        <f t="shared" si="18"/>
        <v>100</v>
      </c>
      <c r="R136" s="10">
        <f t="shared" si="19"/>
        <v>100</v>
      </c>
      <c r="S136" s="11" t="str">
        <f>IF(COUNTA(A136),IF(ISERROR(VLOOKUP(M136+AB136,計算!$A$16:$B$219,2)),"",VLOOKUP(M136+AB136,計算!$A$16:$B$219,2)),"")</f>
        <v/>
      </c>
      <c r="T136" s="9">
        <f t="shared" ref="T136:T156" si="20">N136+100</f>
        <v>100</v>
      </c>
      <c r="U136" s="10">
        <f t="shared" ref="U136:U156" si="21">IF(RIGHT(T136,1)="1",T136-1,IF(RIGHT(T136,1)="2",T136-2,IF(RIGHT(T136,1)="3",T136-3,IF(RIGHT(T136,1)="4",T136-4,IF(RIGHT(T136,1)="6",T136-1,IF(RIGHT(T136,1)="7",T136-2,IF(RIGHT(T136,1)="8",T136-3,IF(RIGHT(T136,1)="9",T136-4,T136))))))))</f>
        <v>100</v>
      </c>
      <c r="V136" s="11" t="str">
        <f>IF(COUNTA(A136),IF(ISERROR(VLOOKUP(N136+AB136,計算!$A$16:$B$219,2)),"",VLOOKUP(N136+AB136,計算!$A$16:$B$219,2)),"")</f>
        <v/>
      </c>
      <c r="W136" s="9">
        <f t="shared" ref="W136:W156" si="22">O136+100</f>
        <v>100</v>
      </c>
      <c r="X136" s="10">
        <f t="shared" ref="X136:X156" si="23">IF(RIGHT(W136,1)="1",W136-1,IF(RIGHT(W136,1)="2",W136-2,IF(RIGHT(W136,1)="3",W136-3,IF(RIGHT(W136,1)="4",W136-4,IF(RIGHT(W136,1)="6",W136-1,IF(RIGHT(W136,1)="7",W136-2,IF(RIGHT(W136,1)="8",W136-3,IF(RIGHT(W136,1)="9",W136-4,W136))))))))</f>
        <v>100</v>
      </c>
      <c r="Y136" s="11" t="str">
        <f>IF(COUNTA(A136),IF(ISERROR(VLOOKUP(O136+AB136,計算!$A$16:$B$219,2)),"",VLOOKUP(O136+AB136,計算!$A$16:$B$219,2)),"")</f>
        <v/>
      </c>
      <c r="Z136" s="19" t="str">
        <f>IF(COUNTA(A136),IF(ISERROR(VLOOKUP(MIN(M136,N136,O136)+AB136,計算!$A$16:$B$219,2)),"",VLOOKUP(MIN(M136,N136,O136)+AB136,計算!$A$16:$B$219,2)),"")</f>
        <v/>
      </c>
      <c r="AB136" s="20">
        <v>100</v>
      </c>
    </row>
    <row r="137" spans="1:28" x14ac:dyDescent="0.15">
      <c r="A137" s="16"/>
      <c r="B137" s="17" t="str">
        <f>IF(A137="","",団体設定!$B$6&amp;"-D"&amp;団体設定!$H$5&amp;"-"&amp;A137)</f>
        <v/>
      </c>
      <c r="C137" s="53"/>
      <c r="D137" s="16"/>
      <c r="E137" s="16"/>
      <c r="F137" s="16"/>
      <c r="G137" s="12" t="s">
        <v>57</v>
      </c>
      <c r="H137" s="16"/>
      <c r="I137" s="12" t="s">
        <v>58</v>
      </c>
      <c r="J137" s="16"/>
      <c r="K137" s="12" t="s">
        <v>60</v>
      </c>
      <c r="L137" s="7" t="s">
        <v>62</v>
      </c>
      <c r="M137" s="16"/>
      <c r="N137" s="16"/>
      <c r="O137" s="16"/>
      <c r="P137" s="13">
        <f t="shared" ref="P137:P156" si="24">M137+N137+O137</f>
        <v>0</v>
      </c>
      <c r="Q137" s="9">
        <f t="shared" ref="Q137:Q156" si="25">M137+100</f>
        <v>100</v>
      </c>
      <c r="R137" s="10">
        <f t="shared" si="19"/>
        <v>100</v>
      </c>
      <c r="S137" s="11" t="str">
        <f>IF(COUNTA(A137),IF(ISERROR(VLOOKUP(M137+AB137,計算!$A$16:$B$219,2)),"",VLOOKUP(M137+AB137,計算!$A$16:$B$219,2)),"")</f>
        <v/>
      </c>
      <c r="T137" s="9">
        <f t="shared" si="20"/>
        <v>100</v>
      </c>
      <c r="U137" s="10">
        <f t="shared" si="21"/>
        <v>100</v>
      </c>
      <c r="V137" s="11" t="str">
        <f>IF(COUNTA(A137),IF(ISERROR(VLOOKUP(N137+AB137,計算!$A$16:$B$219,2)),"",VLOOKUP(N137+AB137,計算!$A$16:$B$219,2)),"")</f>
        <v/>
      </c>
      <c r="W137" s="9">
        <f t="shared" si="22"/>
        <v>100</v>
      </c>
      <c r="X137" s="10">
        <f t="shared" si="23"/>
        <v>100</v>
      </c>
      <c r="Y137" s="11" t="str">
        <f>IF(COUNTA(A137),IF(ISERROR(VLOOKUP(O137+AB137,計算!$A$16:$B$219,2)),"",VLOOKUP(O137+AB137,計算!$A$16:$B$219,2)),"")</f>
        <v/>
      </c>
      <c r="Z137" s="19" t="str">
        <f>IF(COUNTA(A137),IF(ISERROR(VLOOKUP(MIN(M137,N137,O137)+AB137,計算!$A$16:$B$219,2)),"",VLOOKUP(MIN(M137,N137,O137)+AB137,計算!$A$16:$B$219,2)),"")</f>
        <v/>
      </c>
      <c r="AB137" s="20">
        <v>100</v>
      </c>
    </row>
    <row r="138" spans="1:28" x14ac:dyDescent="0.15">
      <c r="A138" s="16"/>
      <c r="B138" s="17" t="str">
        <f>IF(A138="","",団体設定!$B$6&amp;"-D"&amp;団体設定!$H$5&amp;"-"&amp;A138)</f>
        <v/>
      </c>
      <c r="C138" s="53"/>
      <c r="D138" s="16"/>
      <c r="E138" s="16"/>
      <c r="F138" s="16"/>
      <c r="G138" s="12" t="s">
        <v>57</v>
      </c>
      <c r="H138" s="16"/>
      <c r="I138" s="12" t="s">
        <v>58</v>
      </c>
      <c r="J138" s="16"/>
      <c r="K138" s="12" t="s">
        <v>60</v>
      </c>
      <c r="L138" s="7" t="s">
        <v>62</v>
      </c>
      <c r="M138" s="16"/>
      <c r="N138" s="16"/>
      <c r="O138" s="16"/>
      <c r="P138" s="13">
        <f t="shared" si="24"/>
        <v>0</v>
      </c>
      <c r="Q138" s="9">
        <f t="shared" si="25"/>
        <v>100</v>
      </c>
      <c r="R138" s="10">
        <f t="shared" ref="R138:R156" si="26">IF(RIGHT(Q138,1)="1",Q138-1,IF(RIGHT(Q138,1)="2",Q138-2,IF(RIGHT(Q138,1)="3",Q138-3,IF(RIGHT(Q138,1)="4",Q138-4,IF(RIGHT(Q138,1)="6",Q138-1,IF(RIGHT(Q138,1)="7",Q138-2,IF(RIGHT(Q138,1)="8",Q138-3,IF(RIGHT(Q138,1)="9",Q138-4,Q138))))))))</f>
        <v>100</v>
      </c>
      <c r="S138" s="11" t="str">
        <f>IF(COUNTA(A138),IF(ISERROR(VLOOKUP(M138+AB138,計算!$A$16:$B$219,2)),"",VLOOKUP(M138+AB138,計算!$A$16:$B$219,2)),"")</f>
        <v/>
      </c>
      <c r="T138" s="9">
        <f t="shared" si="20"/>
        <v>100</v>
      </c>
      <c r="U138" s="10">
        <f t="shared" si="21"/>
        <v>100</v>
      </c>
      <c r="V138" s="11" t="str">
        <f>IF(COUNTA(A138),IF(ISERROR(VLOOKUP(N138+AB138,計算!$A$16:$B$219,2)),"",VLOOKUP(N138+AB138,計算!$A$16:$B$219,2)),"")</f>
        <v/>
      </c>
      <c r="W138" s="9">
        <f t="shared" si="22"/>
        <v>100</v>
      </c>
      <c r="X138" s="10">
        <f t="shared" si="23"/>
        <v>100</v>
      </c>
      <c r="Y138" s="11" t="str">
        <f>IF(COUNTA(A138),IF(ISERROR(VLOOKUP(O138+AB138,計算!$A$16:$B$219,2)),"",VLOOKUP(O138+AB138,計算!$A$16:$B$219,2)),"")</f>
        <v/>
      </c>
      <c r="Z138" s="19" t="str">
        <f>IF(COUNTA(A138),IF(ISERROR(VLOOKUP(MIN(M138,N138,O138)+AB138,計算!$A$16:$B$219,2)),"",VLOOKUP(MIN(M138,N138,O138)+AB138,計算!$A$16:$B$219,2)),"")</f>
        <v/>
      </c>
      <c r="AB138" s="20">
        <v>100</v>
      </c>
    </row>
    <row r="139" spans="1:28" x14ac:dyDescent="0.15">
      <c r="A139" s="16"/>
      <c r="B139" s="17" t="str">
        <f>IF(A139="","",団体設定!$B$6&amp;"-D"&amp;団体設定!$H$5&amp;"-"&amp;A139)</f>
        <v/>
      </c>
      <c r="C139" s="53"/>
      <c r="D139" s="16"/>
      <c r="E139" s="16"/>
      <c r="F139" s="16"/>
      <c r="G139" s="12" t="s">
        <v>57</v>
      </c>
      <c r="H139" s="16"/>
      <c r="I139" s="12" t="s">
        <v>58</v>
      </c>
      <c r="J139" s="16"/>
      <c r="K139" s="12" t="s">
        <v>60</v>
      </c>
      <c r="L139" s="7" t="s">
        <v>62</v>
      </c>
      <c r="M139" s="16"/>
      <c r="N139" s="16"/>
      <c r="O139" s="16"/>
      <c r="P139" s="13">
        <f t="shared" si="24"/>
        <v>0</v>
      </c>
      <c r="Q139" s="9">
        <f t="shared" si="25"/>
        <v>100</v>
      </c>
      <c r="R139" s="10">
        <f t="shared" si="26"/>
        <v>100</v>
      </c>
      <c r="S139" s="11" t="str">
        <f>IF(COUNTA(A139),IF(ISERROR(VLOOKUP(M139+AB139,計算!$A$16:$B$219,2)),"",VLOOKUP(M139+AB139,計算!$A$16:$B$219,2)),"")</f>
        <v/>
      </c>
      <c r="T139" s="9">
        <f t="shared" si="20"/>
        <v>100</v>
      </c>
      <c r="U139" s="10">
        <f t="shared" si="21"/>
        <v>100</v>
      </c>
      <c r="V139" s="11" t="str">
        <f>IF(COUNTA(A139),IF(ISERROR(VLOOKUP(N139+AB139,計算!$A$16:$B$219,2)),"",VLOOKUP(N139+AB139,計算!$A$16:$B$219,2)),"")</f>
        <v/>
      </c>
      <c r="W139" s="9">
        <f t="shared" si="22"/>
        <v>100</v>
      </c>
      <c r="X139" s="10">
        <f t="shared" si="23"/>
        <v>100</v>
      </c>
      <c r="Y139" s="11" t="str">
        <f>IF(COUNTA(A139),IF(ISERROR(VLOOKUP(O139+AB139,計算!$A$16:$B$219,2)),"",VLOOKUP(O139+AB139,計算!$A$16:$B$219,2)),"")</f>
        <v/>
      </c>
      <c r="Z139" s="19" t="str">
        <f>IF(COUNTA(A139),IF(ISERROR(VLOOKUP(MIN(M139,N139,O139)+AB139,計算!$A$16:$B$219,2)),"",VLOOKUP(MIN(M139,N139,O139)+AB139,計算!$A$16:$B$219,2)),"")</f>
        <v/>
      </c>
      <c r="AB139" s="20">
        <v>100</v>
      </c>
    </row>
    <row r="140" spans="1:28" x14ac:dyDescent="0.15">
      <c r="A140" s="16"/>
      <c r="B140" s="17" t="str">
        <f>IF(A140="","",団体設定!$B$6&amp;"-D"&amp;団体設定!$H$5&amp;"-"&amp;A140)</f>
        <v/>
      </c>
      <c r="C140" s="53"/>
      <c r="D140" s="16"/>
      <c r="E140" s="16"/>
      <c r="F140" s="16"/>
      <c r="G140" s="12" t="s">
        <v>57</v>
      </c>
      <c r="H140" s="16"/>
      <c r="I140" s="12" t="s">
        <v>58</v>
      </c>
      <c r="J140" s="16"/>
      <c r="K140" s="12" t="s">
        <v>60</v>
      </c>
      <c r="L140" s="7" t="s">
        <v>62</v>
      </c>
      <c r="M140" s="16"/>
      <c r="N140" s="16"/>
      <c r="O140" s="16"/>
      <c r="P140" s="13">
        <f t="shared" si="24"/>
        <v>0</v>
      </c>
      <c r="Q140" s="9">
        <f t="shared" si="25"/>
        <v>100</v>
      </c>
      <c r="R140" s="10">
        <f t="shared" si="26"/>
        <v>100</v>
      </c>
      <c r="S140" s="11" t="str">
        <f>IF(COUNTA(A140),IF(ISERROR(VLOOKUP(M140+AB140,計算!$A$16:$B$219,2)),"",VLOOKUP(M140+AB140,計算!$A$16:$B$219,2)),"")</f>
        <v/>
      </c>
      <c r="T140" s="9">
        <f t="shared" si="20"/>
        <v>100</v>
      </c>
      <c r="U140" s="10">
        <f t="shared" si="21"/>
        <v>100</v>
      </c>
      <c r="V140" s="11" t="str">
        <f>IF(COUNTA(A140),IF(ISERROR(VLOOKUP(N140+AB140,計算!$A$16:$B$219,2)),"",VLOOKUP(N140+AB140,計算!$A$16:$B$219,2)),"")</f>
        <v/>
      </c>
      <c r="W140" s="9">
        <f t="shared" si="22"/>
        <v>100</v>
      </c>
      <c r="X140" s="10">
        <f t="shared" si="23"/>
        <v>100</v>
      </c>
      <c r="Y140" s="11" t="str">
        <f>IF(COUNTA(A140),IF(ISERROR(VLOOKUP(O140+AB140,計算!$A$16:$B$219,2)),"",VLOOKUP(O140+AB140,計算!$A$16:$B$219,2)),"")</f>
        <v/>
      </c>
      <c r="Z140" s="19" t="str">
        <f>IF(COUNTA(A140),IF(ISERROR(VLOOKUP(MIN(M140,N140,O140)+AB140,計算!$A$16:$B$219,2)),"",VLOOKUP(MIN(M140,N140,O140)+AB140,計算!$A$16:$B$219,2)),"")</f>
        <v/>
      </c>
      <c r="AB140" s="20">
        <v>100</v>
      </c>
    </row>
    <row r="141" spans="1:28" x14ac:dyDescent="0.15">
      <c r="A141" s="16"/>
      <c r="B141" s="17" t="str">
        <f>IF(A141="","",団体設定!$B$6&amp;"-D"&amp;団体設定!$H$5&amp;"-"&amp;A141)</f>
        <v/>
      </c>
      <c r="C141" s="53"/>
      <c r="D141" s="16"/>
      <c r="E141" s="16"/>
      <c r="F141" s="16"/>
      <c r="G141" s="12" t="s">
        <v>57</v>
      </c>
      <c r="H141" s="16"/>
      <c r="I141" s="12" t="s">
        <v>58</v>
      </c>
      <c r="J141" s="16"/>
      <c r="K141" s="12" t="s">
        <v>60</v>
      </c>
      <c r="L141" s="7" t="s">
        <v>62</v>
      </c>
      <c r="M141" s="16"/>
      <c r="N141" s="16"/>
      <c r="O141" s="16"/>
      <c r="P141" s="13">
        <f t="shared" si="24"/>
        <v>0</v>
      </c>
      <c r="Q141" s="9">
        <f t="shared" si="25"/>
        <v>100</v>
      </c>
      <c r="R141" s="10">
        <f t="shared" si="26"/>
        <v>100</v>
      </c>
      <c r="S141" s="11" t="str">
        <f>IF(COUNTA(A141),IF(ISERROR(VLOOKUP(M141+AB141,計算!$A$16:$B$219,2)),"",VLOOKUP(M141+AB141,計算!$A$16:$B$219,2)),"")</f>
        <v/>
      </c>
      <c r="T141" s="9">
        <f t="shared" si="20"/>
        <v>100</v>
      </c>
      <c r="U141" s="10">
        <f t="shared" si="21"/>
        <v>100</v>
      </c>
      <c r="V141" s="11" t="str">
        <f>IF(COUNTA(A141),IF(ISERROR(VLOOKUP(N141+AB141,計算!$A$16:$B$219,2)),"",VLOOKUP(N141+AB141,計算!$A$16:$B$219,2)),"")</f>
        <v/>
      </c>
      <c r="W141" s="9">
        <f t="shared" si="22"/>
        <v>100</v>
      </c>
      <c r="X141" s="10">
        <f t="shared" si="23"/>
        <v>100</v>
      </c>
      <c r="Y141" s="11" t="str">
        <f>IF(COUNTA(A141),IF(ISERROR(VLOOKUP(O141+AB141,計算!$A$16:$B$219,2)),"",VLOOKUP(O141+AB141,計算!$A$16:$B$219,2)),"")</f>
        <v/>
      </c>
      <c r="Z141" s="19" t="str">
        <f>IF(COUNTA(A141),IF(ISERROR(VLOOKUP(MIN(M141,N141,O141)+AB141,計算!$A$16:$B$219,2)),"",VLOOKUP(MIN(M141,N141,O141)+AB141,計算!$A$16:$B$219,2)),"")</f>
        <v/>
      </c>
      <c r="AB141" s="20">
        <v>100</v>
      </c>
    </row>
    <row r="142" spans="1:28" x14ac:dyDescent="0.15">
      <c r="A142" s="16"/>
      <c r="B142" s="17" t="str">
        <f>IF(A142="","",団体設定!$B$6&amp;"-D"&amp;団体設定!$H$5&amp;"-"&amp;A142)</f>
        <v/>
      </c>
      <c r="C142" s="53"/>
      <c r="D142" s="16"/>
      <c r="E142" s="16"/>
      <c r="F142" s="16"/>
      <c r="G142" s="12" t="s">
        <v>57</v>
      </c>
      <c r="H142" s="16"/>
      <c r="I142" s="12" t="s">
        <v>58</v>
      </c>
      <c r="J142" s="16"/>
      <c r="K142" s="12" t="s">
        <v>60</v>
      </c>
      <c r="L142" s="7" t="s">
        <v>62</v>
      </c>
      <c r="M142" s="16"/>
      <c r="N142" s="16"/>
      <c r="O142" s="16"/>
      <c r="P142" s="13">
        <f t="shared" si="24"/>
        <v>0</v>
      </c>
      <c r="Q142" s="9">
        <f t="shared" si="25"/>
        <v>100</v>
      </c>
      <c r="R142" s="10">
        <f t="shared" si="26"/>
        <v>100</v>
      </c>
      <c r="S142" s="11" t="str">
        <f>IF(COUNTA(A142),IF(ISERROR(VLOOKUP(M142+AB142,計算!$A$16:$B$219,2)),"",VLOOKUP(M142+AB142,計算!$A$16:$B$219,2)),"")</f>
        <v/>
      </c>
      <c r="T142" s="9">
        <f t="shared" si="20"/>
        <v>100</v>
      </c>
      <c r="U142" s="10">
        <f t="shared" si="21"/>
        <v>100</v>
      </c>
      <c r="V142" s="11" t="str">
        <f>IF(COUNTA(A142),IF(ISERROR(VLOOKUP(N142+AB142,計算!$A$16:$B$219,2)),"",VLOOKUP(N142+AB142,計算!$A$16:$B$219,2)),"")</f>
        <v/>
      </c>
      <c r="W142" s="9">
        <f t="shared" si="22"/>
        <v>100</v>
      </c>
      <c r="X142" s="10">
        <f t="shared" si="23"/>
        <v>100</v>
      </c>
      <c r="Y142" s="11" t="str">
        <f>IF(COUNTA(A142),IF(ISERROR(VLOOKUP(O142+AB142,計算!$A$16:$B$219,2)),"",VLOOKUP(O142+AB142,計算!$A$16:$B$219,2)),"")</f>
        <v/>
      </c>
      <c r="Z142" s="19" t="str">
        <f>IF(COUNTA(A142),IF(ISERROR(VLOOKUP(MIN(M142,N142,O142)+AB142,計算!$A$16:$B$219,2)),"",VLOOKUP(MIN(M142,N142,O142)+AB142,計算!$A$16:$B$219,2)),"")</f>
        <v/>
      </c>
      <c r="AB142" s="20">
        <v>100</v>
      </c>
    </row>
    <row r="143" spans="1:28" x14ac:dyDescent="0.15">
      <c r="A143" s="16"/>
      <c r="B143" s="17" t="str">
        <f>IF(A143="","",団体設定!$B$6&amp;"-D"&amp;団体設定!$H$5&amp;"-"&amp;A143)</f>
        <v/>
      </c>
      <c r="C143" s="53"/>
      <c r="D143" s="16"/>
      <c r="E143" s="16"/>
      <c r="F143" s="16"/>
      <c r="G143" s="12" t="s">
        <v>57</v>
      </c>
      <c r="H143" s="16"/>
      <c r="I143" s="12" t="s">
        <v>58</v>
      </c>
      <c r="J143" s="16"/>
      <c r="K143" s="12" t="s">
        <v>60</v>
      </c>
      <c r="L143" s="7" t="s">
        <v>62</v>
      </c>
      <c r="M143" s="16"/>
      <c r="N143" s="16"/>
      <c r="O143" s="16"/>
      <c r="P143" s="13">
        <f t="shared" si="24"/>
        <v>0</v>
      </c>
      <c r="Q143" s="9">
        <f t="shared" si="25"/>
        <v>100</v>
      </c>
      <c r="R143" s="10">
        <f t="shared" si="26"/>
        <v>100</v>
      </c>
      <c r="S143" s="11" t="str">
        <f>IF(COUNTA(A143),IF(ISERROR(VLOOKUP(M143+AB143,計算!$A$16:$B$219,2)),"",VLOOKUP(M143+AB143,計算!$A$16:$B$219,2)),"")</f>
        <v/>
      </c>
      <c r="T143" s="9">
        <f t="shared" si="20"/>
        <v>100</v>
      </c>
      <c r="U143" s="10">
        <f t="shared" si="21"/>
        <v>100</v>
      </c>
      <c r="V143" s="11" t="str">
        <f>IF(COUNTA(A143),IF(ISERROR(VLOOKUP(N143+AB143,計算!$A$16:$B$219,2)),"",VLOOKUP(N143+AB143,計算!$A$16:$B$219,2)),"")</f>
        <v/>
      </c>
      <c r="W143" s="9">
        <f t="shared" si="22"/>
        <v>100</v>
      </c>
      <c r="X143" s="10">
        <f t="shared" si="23"/>
        <v>100</v>
      </c>
      <c r="Y143" s="11" t="str">
        <f>IF(COUNTA(A143),IF(ISERROR(VLOOKUP(O143+AB143,計算!$A$16:$B$219,2)),"",VLOOKUP(O143+AB143,計算!$A$16:$B$219,2)),"")</f>
        <v/>
      </c>
      <c r="Z143" s="19" t="str">
        <f>IF(COUNTA(A143),IF(ISERROR(VLOOKUP(MIN(M143,N143,O143)+AB143,計算!$A$16:$B$219,2)),"",VLOOKUP(MIN(M143,N143,O143)+AB143,計算!$A$16:$B$219,2)),"")</f>
        <v/>
      </c>
      <c r="AB143" s="20">
        <v>100</v>
      </c>
    </row>
    <row r="144" spans="1:28" x14ac:dyDescent="0.15">
      <c r="A144" s="16"/>
      <c r="B144" s="17" t="str">
        <f>IF(A144="","",団体設定!$B$6&amp;"-D"&amp;団体設定!$H$5&amp;"-"&amp;A144)</f>
        <v/>
      </c>
      <c r="C144" s="53"/>
      <c r="D144" s="16"/>
      <c r="E144" s="16"/>
      <c r="F144" s="16"/>
      <c r="G144" s="12" t="s">
        <v>57</v>
      </c>
      <c r="H144" s="16"/>
      <c r="I144" s="12" t="s">
        <v>58</v>
      </c>
      <c r="J144" s="16"/>
      <c r="K144" s="12" t="s">
        <v>60</v>
      </c>
      <c r="L144" s="7" t="s">
        <v>62</v>
      </c>
      <c r="M144" s="16"/>
      <c r="N144" s="16"/>
      <c r="O144" s="16"/>
      <c r="P144" s="13">
        <f t="shared" si="24"/>
        <v>0</v>
      </c>
      <c r="Q144" s="9">
        <f t="shared" si="25"/>
        <v>100</v>
      </c>
      <c r="R144" s="10">
        <f t="shared" si="26"/>
        <v>100</v>
      </c>
      <c r="S144" s="11" t="str">
        <f>IF(COUNTA(A144),IF(ISERROR(VLOOKUP(M144+AB144,計算!$A$16:$B$219,2)),"",VLOOKUP(M144+AB144,計算!$A$16:$B$219,2)),"")</f>
        <v/>
      </c>
      <c r="T144" s="9">
        <f t="shared" si="20"/>
        <v>100</v>
      </c>
      <c r="U144" s="10">
        <f t="shared" si="21"/>
        <v>100</v>
      </c>
      <c r="V144" s="11" t="str">
        <f>IF(COUNTA(A144),IF(ISERROR(VLOOKUP(N144+AB144,計算!$A$16:$B$219,2)),"",VLOOKUP(N144+AB144,計算!$A$16:$B$219,2)),"")</f>
        <v/>
      </c>
      <c r="W144" s="9">
        <f t="shared" si="22"/>
        <v>100</v>
      </c>
      <c r="X144" s="10">
        <f t="shared" si="23"/>
        <v>100</v>
      </c>
      <c r="Y144" s="11" t="str">
        <f>IF(COUNTA(A144),IF(ISERROR(VLOOKUP(O144+AB144,計算!$A$16:$B$219,2)),"",VLOOKUP(O144+AB144,計算!$A$16:$B$219,2)),"")</f>
        <v/>
      </c>
      <c r="Z144" s="19" t="str">
        <f>IF(COUNTA(A144),IF(ISERROR(VLOOKUP(MIN(M144,N144,O144)+AB144,計算!$A$16:$B$219,2)),"",VLOOKUP(MIN(M144,N144,O144)+AB144,計算!$A$16:$B$219,2)),"")</f>
        <v/>
      </c>
      <c r="AB144" s="20">
        <v>100</v>
      </c>
    </row>
    <row r="145" spans="1:28" x14ac:dyDescent="0.15">
      <c r="A145" s="16"/>
      <c r="B145" s="17" t="str">
        <f>IF(A145="","",団体設定!$B$6&amp;"-D"&amp;団体設定!$H$5&amp;"-"&amp;A145)</f>
        <v/>
      </c>
      <c r="C145" s="53"/>
      <c r="D145" s="16"/>
      <c r="E145" s="16"/>
      <c r="F145" s="16"/>
      <c r="G145" s="12" t="s">
        <v>57</v>
      </c>
      <c r="H145" s="16"/>
      <c r="I145" s="12" t="s">
        <v>58</v>
      </c>
      <c r="J145" s="16"/>
      <c r="K145" s="12" t="s">
        <v>60</v>
      </c>
      <c r="L145" s="7" t="s">
        <v>62</v>
      </c>
      <c r="M145" s="16"/>
      <c r="N145" s="16"/>
      <c r="O145" s="16"/>
      <c r="P145" s="13">
        <f t="shared" si="24"/>
        <v>0</v>
      </c>
      <c r="Q145" s="9">
        <f t="shared" si="25"/>
        <v>100</v>
      </c>
      <c r="R145" s="10">
        <f t="shared" si="26"/>
        <v>100</v>
      </c>
      <c r="S145" s="11" t="str">
        <f>IF(COUNTA(A145),IF(ISERROR(VLOOKUP(M145+AB145,計算!$A$16:$B$219,2)),"",VLOOKUP(M145+AB145,計算!$A$16:$B$219,2)),"")</f>
        <v/>
      </c>
      <c r="T145" s="9">
        <f t="shared" si="20"/>
        <v>100</v>
      </c>
      <c r="U145" s="10">
        <f t="shared" si="21"/>
        <v>100</v>
      </c>
      <c r="V145" s="11" t="str">
        <f>IF(COUNTA(A145),IF(ISERROR(VLOOKUP(N145+AB145,計算!$A$16:$B$219,2)),"",VLOOKUP(N145+AB145,計算!$A$16:$B$219,2)),"")</f>
        <v/>
      </c>
      <c r="W145" s="9">
        <f t="shared" si="22"/>
        <v>100</v>
      </c>
      <c r="X145" s="10">
        <f t="shared" si="23"/>
        <v>100</v>
      </c>
      <c r="Y145" s="11" t="str">
        <f>IF(COUNTA(A145),IF(ISERROR(VLOOKUP(O145+AB145,計算!$A$16:$B$219,2)),"",VLOOKUP(O145+AB145,計算!$A$16:$B$219,2)),"")</f>
        <v/>
      </c>
      <c r="Z145" s="19" t="str">
        <f>IF(COUNTA(A145),IF(ISERROR(VLOOKUP(MIN(M145,N145,O145)+AB145,計算!$A$16:$B$219,2)),"",VLOOKUP(MIN(M145,N145,O145)+AB145,計算!$A$16:$B$219,2)),"")</f>
        <v/>
      </c>
      <c r="AB145" s="20">
        <v>100</v>
      </c>
    </row>
    <row r="146" spans="1:28" x14ac:dyDescent="0.15">
      <c r="A146" s="16"/>
      <c r="B146" s="17" t="str">
        <f>IF(A146="","",団体設定!$B$6&amp;"-D"&amp;団体設定!$H$5&amp;"-"&amp;A146)</f>
        <v/>
      </c>
      <c r="C146" s="53"/>
      <c r="D146" s="16"/>
      <c r="E146" s="16"/>
      <c r="F146" s="16"/>
      <c r="G146" s="12" t="s">
        <v>57</v>
      </c>
      <c r="H146" s="16"/>
      <c r="I146" s="12" t="s">
        <v>58</v>
      </c>
      <c r="J146" s="16"/>
      <c r="K146" s="12" t="s">
        <v>60</v>
      </c>
      <c r="L146" s="7" t="s">
        <v>62</v>
      </c>
      <c r="M146" s="16"/>
      <c r="N146" s="16"/>
      <c r="O146" s="16"/>
      <c r="P146" s="13">
        <f t="shared" si="24"/>
        <v>0</v>
      </c>
      <c r="Q146" s="9">
        <f t="shared" si="25"/>
        <v>100</v>
      </c>
      <c r="R146" s="10">
        <f t="shared" si="26"/>
        <v>100</v>
      </c>
      <c r="S146" s="11" t="str">
        <f>IF(COUNTA(A146),IF(ISERROR(VLOOKUP(M146+AB146,計算!$A$16:$B$219,2)),"",VLOOKUP(M146+AB146,計算!$A$16:$B$219,2)),"")</f>
        <v/>
      </c>
      <c r="T146" s="9">
        <f t="shared" si="20"/>
        <v>100</v>
      </c>
      <c r="U146" s="10">
        <f t="shared" si="21"/>
        <v>100</v>
      </c>
      <c r="V146" s="11" t="str">
        <f>IF(COUNTA(A146),IF(ISERROR(VLOOKUP(N146+AB146,計算!$A$16:$B$219,2)),"",VLOOKUP(N146+AB146,計算!$A$16:$B$219,2)),"")</f>
        <v/>
      </c>
      <c r="W146" s="9">
        <f t="shared" si="22"/>
        <v>100</v>
      </c>
      <c r="X146" s="10">
        <f t="shared" si="23"/>
        <v>100</v>
      </c>
      <c r="Y146" s="11" t="str">
        <f>IF(COUNTA(A146),IF(ISERROR(VLOOKUP(O146+AB146,計算!$A$16:$B$219,2)),"",VLOOKUP(O146+AB146,計算!$A$16:$B$219,2)),"")</f>
        <v/>
      </c>
      <c r="Z146" s="19" t="str">
        <f>IF(COUNTA(A146),IF(ISERROR(VLOOKUP(MIN(M146,N146,O146)+AB146,計算!$A$16:$B$219,2)),"",VLOOKUP(MIN(M146,N146,O146)+AB146,計算!$A$16:$B$219,2)),"")</f>
        <v/>
      </c>
      <c r="AB146" s="20">
        <v>100</v>
      </c>
    </row>
    <row r="147" spans="1:28" x14ac:dyDescent="0.15">
      <c r="A147" s="16"/>
      <c r="B147" s="17" t="str">
        <f>IF(A147="","",団体設定!$B$6&amp;"-D"&amp;団体設定!$H$5&amp;"-"&amp;A147)</f>
        <v/>
      </c>
      <c r="C147" s="53"/>
      <c r="D147" s="16"/>
      <c r="E147" s="16"/>
      <c r="F147" s="16"/>
      <c r="G147" s="12" t="s">
        <v>57</v>
      </c>
      <c r="H147" s="16"/>
      <c r="I147" s="12" t="s">
        <v>58</v>
      </c>
      <c r="J147" s="16"/>
      <c r="K147" s="12" t="s">
        <v>60</v>
      </c>
      <c r="L147" s="7" t="s">
        <v>62</v>
      </c>
      <c r="M147" s="16"/>
      <c r="N147" s="16"/>
      <c r="O147" s="16"/>
      <c r="P147" s="13">
        <f t="shared" si="24"/>
        <v>0</v>
      </c>
      <c r="Q147" s="9">
        <f t="shared" si="25"/>
        <v>100</v>
      </c>
      <c r="R147" s="10">
        <f t="shared" si="26"/>
        <v>100</v>
      </c>
      <c r="S147" s="11" t="str">
        <f>IF(COUNTA(A147),IF(ISERROR(VLOOKUP(M147+AB147,計算!$A$16:$B$219,2)),"",VLOOKUP(M147+AB147,計算!$A$16:$B$219,2)),"")</f>
        <v/>
      </c>
      <c r="T147" s="9">
        <f t="shared" si="20"/>
        <v>100</v>
      </c>
      <c r="U147" s="10">
        <f t="shared" si="21"/>
        <v>100</v>
      </c>
      <c r="V147" s="11" t="str">
        <f>IF(COUNTA(A147),IF(ISERROR(VLOOKUP(N147+AB147,計算!$A$16:$B$219,2)),"",VLOOKUP(N147+AB147,計算!$A$16:$B$219,2)),"")</f>
        <v/>
      </c>
      <c r="W147" s="9">
        <f t="shared" si="22"/>
        <v>100</v>
      </c>
      <c r="X147" s="10">
        <f t="shared" si="23"/>
        <v>100</v>
      </c>
      <c r="Y147" s="11" t="str">
        <f>IF(COUNTA(A147),IF(ISERROR(VLOOKUP(O147+AB147,計算!$A$16:$B$219,2)),"",VLOOKUP(O147+AB147,計算!$A$16:$B$219,2)),"")</f>
        <v/>
      </c>
      <c r="Z147" s="19" t="str">
        <f>IF(COUNTA(A147),IF(ISERROR(VLOOKUP(MIN(M147,N147,O147)+AB147,計算!$A$16:$B$219,2)),"",VLOOKUP(MIN(M147,N147,O147)+AB147,計算!$A$16:$B$219,2)),"")</f>
        <v/>
      </c>
      <c r="AB147" s="20">
        <v>100</v>
      </c>
    </row>
    <row r="148" spans="1:28" x14ac:dyDescent="0.15">
      <c r="A148" s="16"/>
      <c r="B148" s="17" t="str">
        <f>IF(A148="","",団体設定!$B$6&amp;"-D"&amp;団体設定!$H$5&amp;"-"&amp;A148)</f>
        <v/>
      </c>
      <c r="C148" s="53"/>
      <c r="D148" s="16"/>
      <c r="E148" s="16"/>
      <c r="F148" s="16"/>
      <c r="G148" s="12" t="s">
        <v>57</v>
      </c>
      <c r="H148" s="16"/>
      <c r="I148" s="12" t="s">
        <v>58</v>
      </c>
      <c r="J148" s="16"/>
      <c r="K148" s="12" t="s">
        <v>60</v>
      </c>
      <c r="L148" s="7" t="s">
        <v>62</v>
      </c>
      <c r="M148" s="16"/>
      <c r="N148" s="16"/>
      <c r="O148" s="16"/>
      <c r="P148" s="13">
        <f t="shared" si="24"/>
        <v>0</v>
      </c>
      <c r="Q148" s="9">
        <f t="shared" si="25"/>
        <v>100</v>
      </c>
      <c r="R148" s="10">
        <f t="shared" si="26"/>
        <v>100</v>
      </c>
      <c r="S148" s="11" t="str">
        <f>IF(COUNTA(A148),IF(ISERROR(VLOOKUP(M148+AB148,計算!$A$16:$B$219,2)),"",VLOOKUP(M148+AB148,計算!$A$16:$B$219,2)),"")</f>
        <v/>
      </c>
      <c r="T148" s="9">
        <f t="shared" si="20"/>
        <v>100</v>
      </c>
      <c r="U148" s="10">
        <f t="shared" si="21"/>
        <v>100</v>
      </c>
      <c r="V148" s="11" t="str">
        <f>IF(COUNTA(A148),IF(ISERROR(VLOOKUP(N148+AB148,計算!$A$16:$B$219,2)),"",VLOOKUP(N148+AB148,計算!$A$16:$B$219,2)),"")</f>
        <v/>
      </c>
      <c r="W148" s="9">
        <f t="shared" si="22"/>
        <v>100</v>
      </c>
      <c r="X148" s="10">
        <f t="shared" si="23"/>
        <v>100</v>
      </c>
      <c r="Y148" s="11" t="str">
        <f>IF(COUNTA(A148),IF(ISERROR(VLOOKUP(O148+AB148,計算!$A$16:$B$219,2)),"",VLOOKUP(O148+AB148,計算!$A$16:$B$219,2)),"")</f>
        <v/>
      </c>
      <c r="Z148" s="19" t="str">
        <f>IF(COUNTA(A148),IF(ISERROR(VLOOKUP(MIN(M148,N148,O148)+AB148,計算!$A$16:$B$219,2)),"",VLOOKUP(MIN(M148,N148,O148)+AB148,計算!$A$16:$B$219,2)),"")</f>
        <v/>
      </c>
      <c r="AB148" s="20">
        <v>100</v>
      </c>
    </row>
    <row r="149" spans="1:28" x14ac:dyDescent="0.15">
      <c r="A149" s="16"/>
      <c r="B149" s="17" t="str">
        <f>IF(A149="","",団体設定!$B$6&amp;"-D"&amp;団体設定!$H$5&amp;"-"&amp;A149)</f>
        <v/>
      </c>
      <c r="C149" s="53"/>
      <c r="D149" s="16"/>
      <c r="E149" s="16"/>
      <c r="F149" s="16"/>
      <c r="G149" s="12" t="s">
        <v>57</v>
      </c>
      <c r="H149" s="16"/>
      <c r="I149" s="12" t="s">
        <v>58</v>
      </c>
      <c r="J149" s="16"/>
      <c r="K149" s="12" t="s">
        <v>60</v>
      </c>
      <c r="L149" s="7" t="s">
        <v>62</v>
      </c>
      <c r="M149" s="16"/>
      <c r="N149" s="16"/>
      <c r="O149" s="16"/>
      <c r="P149" s="13">
        <f t="shared" si="24"/>
        <v>0</v>
      </c>
      <c r="Q149" s="9">
        <f t="shared" si="25"/>
        <v>100</v>
      </c>
      <c r="R149" s="10">
        <f t="shared" si="26"/>
        <v>100</v>
      </c>
      <c r="S149" s="11" t="str">
        <f>IF(COUNTA(A149),IF(ISERROR(VLOOKUP(M149+AB149,計算!$A$16:$B$219,2)),"",VLOOKUP(M149+AB149,計算!$A$16:$B$219,2)),"")</f>
        <v/>
      </c>
      <c r="T149" s="9">
        <f t="shared" si="20"/>
        <v>100</v>
      </c>
      <c r="U149" s="10">
        <f t="shared" si="21"/>
        <v>100</v>
      </c>
      <c r="V149" s="11" t="str">
        <f>IF(COUNTA(A149),IF(ISERROR(VLOOKUP(N149+AB149,計算!$A$16:$B$219,2)),"",VLOOKUP(N149+AB149,計算!$A$16:$B$219,2)),"")</f>
        <v/>
      </c>
      <c r="W149" s="9">
        <f t="shared" si="22"/>
        <v>100</v>
      </c>
      <c r="X149" s="10">
        <f t="shared" si="23"/>
        <v>100</v>
      </c>
      <c r="Y149" s="11" t="str">
        <f>IF(COUNTA(A149),IF(ISERROR(VLOOKUP(O149+AB149,計算!$A$16:$B$219,2)),"",VLOOKUP(O149+AB149,計算!$A$16:$B$219,2)),"")</f>
        <v/>
      </c>
      <c r="Z149" s="19" t="str">
        <f>IF(COUNTA(A149),IF(ISERROR(VLOOKUP(MIN(M149,N149,O149)+AB149,計算!$A$16:$B$219,2)),"",VLOOKUP(MIN(M149,N149,O149)+AB149,計算!$A$16:$B$219,2)),"")</f>
        <v/>
      </c>
      <c r="AB149" s="20">
        <v>100</v>
      </c>
    </row>
    <row r="150" spans="1:28" x14ac:dyDescent="0.15">
      <c r="A150" s="16"/>
      <c r="B150" s="17" t="str">
        <f>IF(A150="","",団体設定!$B$6&amp;"-D"&amp;団体設定!$H$5&amp;"-"&amp;A150)</f>
        <v/>
      </c>
      <c r="C150" s="53"/>
      <c r="D150" s="16"/>
      <c r="E150" s="16"/>
      <c r="F150" s="16"/>
      <c r="G150" s="12" t="s">
        <v>57</v>
      </c>
      <c r="H150" s="16"/>
      <c r="I150" s="12" t="s">
        <v>58</v>
      </c>
      <c r="J150" s="16"/>
      <c r="K150" s="12" t="s">
        <v>60</v>
      </c>
      <c r="L150" s="7" t="s">
        <v>62</v>
      </c>
      <c r="M150" s="16"/>
      <c r="N150" s="16"/>
      <c r="O150" s="16"/>
      <c r="P150" s="13">
        <f t="shared" si="24"/>
        <v>0</v>
      </c>
      <c r="Q150" s="9">
        <f t="shared" si="25"/>
        <v>100</v>
      </c>
      <c r="R150" s="10">
        <f t="shared" si="26"/>
        <v>100</v>
      </c>
      <c r="S150" s="11" t="str">
        <f>IF(COUNTA(A150),IF(ISERROR(VLOOKUP(M150+AB150,計算!$A$16:$B$219,2)),"",VLOOKUP(M150+AB150,計算!$A$16:$B$219,2)),"")</f>
        <v/>
      </c>
      <c r="T150" s="9">
        <f t="shared" si="20"/>
        <v>100</v>
      </c>
      <c r="U150" s="10">
        <f t="shared" si="21"/>
        <v>100</v>
      </c>
      <c r="V150" s="11" t="str">
        <f>IF(COUNTA(A150),IF(ISERROR(VLOOKUP(N150+AB150,計算!$A$16:$B$219,2)),"",VLOOKUP(N150+AB150,計算!$A$16:$B$219,2)),"")</f>
        <v/>
      </c>
      <c r="W150" s="9">
        <f t="shared" si="22"/>
        <v>100</v>
      </c>
      <c r="X150" s="10">
        <f t="shared" si="23"/>
        <v>100</v>
      </c>
      <c r="Y150" s="11" t="str">
        <f>IF(COUNTA(A150),IF(ISERROR(VLOOKUP(O150+AB150,計算!$A$16:$B$219,2)),"",VLOOKUP(O150+AB150,計算!$A$16:$B$219,2)),"")</f>
        <v/>
      </c>
      <c r="Z150" s="19" t="str">
        <f>IF(COUNTA(A150),IF(ISERROR(VLOOKUP(MIN(M150,N150,O150)+AB150,計算!$A$16:$B$219,2)),"",VLOOKUP(MIN(M150,N150,O150)+AB150,計算!$A$16:$B$219,2)),"")</f>
        <v/>
      </c>
      <c r="AB150" s="20">
        <v>100</v>
      </c>
    </row>
    <row r="151" spans="1:28" x14ac:dyDescent="0.15">
      <c r="A151" s="16"/>
      <c r="B151" s="17" t="str">
        <f>IF(A151="","",団体設定!$B$6&amp;"-D"&amp;団体設定!$H$5&amp;"-"&amp;A151)</f>
        <v/>
      </c>
      <c r="C151" s="53"/>
      <c r="D151" s="16"/>
      <c r="E151" s="16"/>
      <c r="F151" s="16"/>
      <c r="G151" s="12" t="s">
        <v>57</v>
      </c>
      <c r="H151" s="16"/>
      <c r="I151" s="12" t="s">
        <v>58</v>
      </c>
      <c r="J151" s="16"/>
      <c r="K151" s="12" t="s">
        <v>60</v>
      </c>
      <c r="L151" s="7" t="s">
        <v>62</v>
      </c>
      <c r="M151" s="16"/>
      <c r="N151" s="16"/>
      <c r="O151" s="16"/>
      <c r="P151" s="13">
        <f t="shared" si="24"/>
        <v>0</v>
      </c>
      <c r="Q151" s="9">
        <f t="shared" si="25"/>
        <v>100</v>
      </c>
      <c r="R151" s="10">
        <f t="shared" si="26"/>
        <v>100</v>
      </c>
      <c r="S151" s="11" t="str">
        <f>IF(COUNTA(A151),IF(ISERROR(VLOOKUP(M151+AB151,計算!$A$16:$B$219,2)),"",VLOOKUP(M151+AB151,計算!$A$16:$B$219,2)),"")</f>
        <v/>
      </c>
      <c r="T151" s="9">
        <f t="shared" si="20"/>
        <v>100</v>
      </c>
      <c r="U151" s="10">
        <f t="shared" si="21"/>
        <v>100</v>
      </c>
      <c r="V151" s="11" t="str">
        <f>IF(COUNTA(A151),IF(ISERROR(VLOOKUP(N151+AB151,計算!$A$16:$B$219,2)),"",VLOOKUP(N151+AB151,計算!$A$16:$B$219,2)),"")</f>
        <v/>
      </c>
      <c r="W151" s="9">
        <f t="shared" si="22"/>
        <v>100</v>
      </c>
      <c r="X151" s="10">
        <f t="shared" si="23"/>
        <v>100</v>
      </c>
      <c r="Y151" s="11" t="str">
        <f>IF(COUNTA(A151),IF(ISERROR(VLOOKUP(O151+AB151,計算!$A$16:$B$219,2)),"",VLOOKUP(O151+AB151,計算!$A$16:$B$219,2)),"")</f>
        <v/>
      </c>
      <c r="Z151" s="19" t="str">
        <f>IF(COUNTA(A151),IF(ISERROR(VLOOKUP(MIN(M151,N151,O151)+AB151,計算!$A$16:$B$219,2)),"",VLOOKUP(MIN(M151,N151,O151)+AB151,計算!$A$16:$B$219,2)),"")</f>
        <v/>
      </c>
      <c r="AB151" s="20">
        <v>100</v>
      </c>
    </row>
    <row r="152" spans="1:28" x14ac:dyDescent="0.15">
      <c r="A152" s="16"/>
      <c r="B152" s="17" t="str">
        <f>IF(A152="","",団体設定!$B$6&amp;"-D"&amp;団体設定!$H$5&amp;"-"&amp;A152)</f>
        <v/>
      </c>
      <c r="C152" s="53"/>
      <c r="D152" s="16"/>
      <c r="E152" s="16"/>
      <c r="F152" s="16"/>
      <c r="G152" s="12" t="s">
        <v>57</v>
      </c>
      <c r="H152" s="16"/>
      <c r="I152" s="12" t="s">
        <v>58</v>
      </c>
      <c r="J152" s="16"/>
      <c r="K152" s="12" t="s">
        <v>60</v>
      </c>
      <c r="L152" s="7" t="s">
        <v>62</v>
      </c>
      <c r="M152" s="16"/>
      <c r="N152" s="16"/>
      <c r="O152" s="16"/>
      <c r="P152" s="13">
        <f t="shared" si="24"/>
        <v>0</v>
      </c>
      <c r="Q152" s="9">
        <f t="shared" si="25"/>
        <v>100</v>
      </c>
      <c r="R152" s="10">
        <f t="shared" si="26"/>
        <v>100</v>
      </c>
      <c r="S152" s="11" t="str">
        <f>IF(COUNTA(A152),IF(ISERROR(VLOOKUP(M152+AB152,計算!$A$16:$B$219,2)),"",VLOOKUP(M152+AB152,計算!$A$16:$B$219,2)),"")</f>
        <v/>
      </c>
      <c r="T152" s="9">
        <f t="shared" si="20"/>
        <v>100</v>
      </c>
      <c r="U152" s="10">
        <f t="shared" si="21"/>
        <v>100</v>
      </c>
      <c r="V152" s="11" t="str">
        <f>IF(COUNTA(A152),IF(ISERROR(VLOOKUP(N152+AB152,計算!$A$16:$B$219,2)),"",VLOOKUP(N152+AB152,計算!$A$16:$B$219,2)),"")</f>
        <v/>
      </c>
      <c r="W152" s="9">
        <f t="shared" si="22"/>
        <v>100</v>
      </c>
      <c r="X152" s="10">
        <f t="shared" si="23"/>
        <v>100</v>
      </c>
      <c r="Y152" s="11" t="str">
        <f>IF(COUNTA(A152),IF(ISERROR(VLOOKUP(O152+AB152,計算!$A$16:$B$219,2)),"",VLOOKUP(O152+AB152,計算!$A$16:$B$219,2)),"")</f>
        <v/>
      </c>
      <c r="Z152" s="19" t="str">
        <f>IF(COUNTA(A152),IF(ISERROR(VLOOKUP(MIN(M152,N152,O152)+AB152,計算!$A$16:$B$219,2)),"",VLOOKUP(MIN(M152,N152,O152)+AB152,計算!$A$16:$B$219,2)),"")</f>
        <v/>
      </c>
      <c r="AB152" s="20">
        <v>100</v>
      </c>
    </row>
    <row r="153" spans="1:28" x14ac:dyDescent="0.15">
      <c r="A153" s="16"/>
      <c r="B153" s="17" t="str">
        <f>IF(A153="","",団体設定!$B$6&amp;"-D"&amp;団体設定!$H$5&amp;"-"&amp;A153)</f>
        <v/>
      </c>
      <c r="C153" s="53"/>
      <c r="D153" s="16"/>
      <c r="E153" s="16"/>
      <c r="F153" s="16"/>
      <c r="G153" s="12" t="s">
        <v>57</v>
      </c>
      <c r="H153" s="16"/>
      <c r="I153" s="12" t="s">
        <v>58</v>
      </c>
      <c r="J153" s="16"/>
      <c r="K153" s="12" t="s">
        <v>60</v>
      </c>
      <c r="L153" s="7" t="s">
        <v>62</v>
      </c>
      <c r="M153" s="16"/>
      <c r="N153" s="16"/>
      <c r="O153" s="16"/>
      <c r="P153" s="13">
        <f t="shared" si="24"/>
        <v>0</v>
      </c>
      <c r="Q153" s="9">
        <f t="shared" si="25"/>
        <v>100</v>
      </c>
      <c r="R153" s="10">
        <f t="shared" si="26"/>
        <v>100</v>
      </c>
      <c r="S153" s="11" t="str">
        <f>IF(COUNTA(A153),IF(ISERROR(VLOOKUP(M153+AB153,計算!$A$16:$B$219,2)),"",VLOOKUP(M153+AB153,計算!$A$16:$B$219,2)),"")</f>
        <v/>
      </c>
      <c r="T153" s="9">
        <f t="shared" si="20"/>
        <v>100</v>
      </c>
      <c r="U153" s="10">
        <f t="shared" si="21"/>
        <v>100</v>
      </c>
      <c r="V153" s="11" t="str">
        <f>IF(COUNTA(A153),IF(ISERROR(VLOOKUP(N153+AB153,計算!$A$16:$B$219,2)),"",VLOOKUP(N153+AB153,計算!$A$16:$B$219,2)),"")</f>
        <v/>
      </c>
      <c r="W153" s="9">
        <f t="shared" si="22"/>
        <v>100</v>
      </c>
      <c r="X153" s="10">
        <f t="shared" si="23"/>
        <v>100</v>
      </c>
      <c r="Y153" s="11" t="str">
        <f>IF(COUNTA(A153),IF(ISERROR(VLOOKUP(O153+AB153,計算!$A$16:$B$219,2)),"",VLOOKUP(O153+AB153,計算!$A$16:$B$219,2)),"")</f>
        <v/>
      </c>
      <c r="Z153" s="19" t="str">
        <f>IF(COUNTA(A153),IF(ISERROR(VLOOKUP(MIN(M153,N153,O153)+AB153,計算!$A$16:$B$219,2)),"",VLOOKUP(MIN(M153,N153,O153)+AB153,計算!$A$16:$B$219,2)),"")</f>
        <v/>
      </c>
      <c r="AB153" s="20">
        <v>100</v>
      </c>
    </row>
    <row r="154" spans="1:28" x14ac:dyDescent="0.15">
      <c r="A154" s="16"/>
      <c r="B154" s="17" t="str">
        <f>IF(A154="","",団体設定!$B$6&amp;"-D"&amp;団体設定!$H$5&amp;"-"&amp;A154)</f>
        <v/>
      </c>
      <c r="C154" s="53"/>
      <c r="D154" s="16"/>
      <c r="E154" s="16"/>
      <c r="F154" s="16"/>
      <c r="G154" s="12" t="s">
        <v>57</v>
      </c>
      <c r="H154" s="16"/>
      <c r="I154" s="12" t="s">
        <v>58</v>
      </c>
      <c r="J154" s="16"/>
      <c r="K154" s="12" t="s">
        <v>60</v>
      </c>
      <c r="L154" s="7" t="s">
        <v>62</v>
      </c>
      <c r="M154" s="16"/>
      <c r="N154" s="16"/>
      <c r="O154" s="16"/>
      <c r="P154" s="13">
        <f t="shared" si="24"/>
        <v>0</v>
      </c>
      <c r="Q154" s="9">
        <f t="shared" si="25"/>
        <v>100</v>
      </c>
      <c r="R154" s="10">
        <f t="shared" si="26"/>
        <v>100</v>
      </c>
      <c r="S154" s="11" t="str">
        <f>IF(COUNTA(A154),IF(ISERROR(VLOOKUP(M154+AB154,計算!$A$16:$B$219,2)),"",VLOOKUP(M154+AB154,計算!$A$16:$B$219,2)),"")</f>
        <v/>
      </c>
      <c r="T154" s="9">
        <f t="shared" si="20"/>
        <v>100</v>
      </c>
      <c r="U154" s="10">
        <f t="shared" si="21"/>
        <v>100</v>
      </c>
      <c r="V154" s="11" t="str">
        <f>IF(COUNTA(A154),IF(ISERROR(VLOOKUP(N154+AB154,計算!$A$16:$B$219,2)),"",VLOOKUP(N154+AB154,計算!$A$16:$B$219,2)),"")</f>
        <v/>
      </c>
      <c r="W154" s="9">
        <f t="shared" si="22"/>
        <v>100</v>
      </c>
      <c r="X154" s="10">
        <f t="shared" si="23"/>
        <v>100</v>
      </c>
      <c r="Y154" s="11" t="str">
        <f>IF(COUNTA(A154),IF(ISERROR(VLOOKUP(O154+AB154,計算!$A$16:$B$219,2)),"",VLOOKUP(O154+AB154,計算!$A$16:$B$219,2)),"")</f>
        <v/>
      </c>
      <c r="Z154" s="19" t="str">
        <f>IF(COUNTA(A154),IF(ISERROR(VLOOKUP(MIN(M154,N154,O154)+AB154,計算!$A$16:$B$219,2)),"",VLOOKUP(MIN(M154,N154,O154)+AB154,計算!$A$16:$B$219,2)),"")</f>
        <v/>
      </c>
      <c r="AB154" s="20">
        <v>100</v>
      </c>
    </row>
    <row r="155" spans="1:28" x14ac:dyDescent="0.15">
      <c r="A155" s="16"/>
      <c r="B155" s="17" t="str">
        <f>IF(A155="","",団体設定!$B$6&amp;"-D"&amp;団体設定!$H$5&amp;"-"&amp;A155)</f>
        <v/>
      </c>
      <c r="C155" s="53"/>
      <c r="D155" s="16"/>
      <c r="E155" s="16"/>
      <c r="F155" s="16"/>
      <c r="G155" s="12" t="s">
        <v>57</v>
      </c>
      <c r="H155" s="16"/>
      <c r="I155" s="12" t="s">
        <v>58</v>
      </c>
      <c r="J155" s="16"/>
      <c r="K155" s="12" t="s">
        <v>60</v>
      </c>
      <c r="L155" s="7" t="s">
        <v>62</v>
      </c>
      <c r="M155" s="16"/>
      <c r="N155" s="16"/>
      <c r="O155" s="16"/>
      <c r="P155" s="13">
        <f t="shared" si="24"/>
        <v>0</v>
      </c>
      <c r="Q155" s="9">
        <f t="shared" si="25"/>
        <v>100</v>
      </c>
      <c r="R155" s="10">
        <f t="shared" si="26"/>
        <v>100</v>
      </c>
      <c r="S155" s="11" t="str">
        <f>IF(COUNTA(A155),IF(ISERROR(VLOOKUP(M155+AB155,計算!$A$16:$B$219,2)),"",VLOOKUP(M155+AB155,計算!$A$16:$B$219,2)),"")</f>
        <v/>
      </c>
      <c r="T155" s="9">
        <f t="shared" si="20"/>
        <v>100</v>
      </c>
      <c r="U155" s="10">
        <f t="shared" si="21"/>
        <v>100</v>
      </c>
      <c r="V155" s="11" t="str">
        <f>IF(COUNTA(A155),IF(ISERROR(VLOOKUP(N155+AB155,計算!$A$16:$B$219,2)),"",VLOOKUP(N155+AB155,計算!$A$16:$B$219,2)),"")</f>
        <v/>
      </c>
      <c r="W155" s="9">
        <f t="shared" si="22"/>
        <v>100</v>
      </c>
      <c r="X155" s="10">
        <f t="shared" si="23"/>
        <v>100</v>
      </c>
      <c r="Y155" s="11" t="str">
        <f>IF(COUNTA(A155),IF(ISERROR(VLOOKUP(O155+AB155,計算!$A$16:$B$219,2)),"",VLOOKUP(O155+AB155,計算!$A$16:$B$219,2)),"")</f>
        <v/>
      </c>
      <c r="Z155" s="19" t="str">
        <f>IF(COUNTA(A155),IF(ISERROR(VLOOKUP(MIN(M155,N155,O155)+AB155,計算!$A$16:$B$219,2)),"",VLOOKUP(MIN(M155,N155,O155)+AB155,計算!$A$16:$B$219,2)),"")</f>
        <v/>
      </c>
      <c r="AB155" s="20">
        <v>100</v>
      </c>
    </row>
    <row r="156" spans="1:28" x14ac:dyDescent="0.15">
      <c r="A156" s="16"/>
      <c r="B156" s="17" t="str">
        <f>IF(A156="","",団体設定!$B$6&amp;"-D"&amp;団体設定!$H$5&amp;"-"&amp;A156)</f>
        <v/>
      </c>
      <c r="C156" s="53"/>
      <c r="D156" s="16"/>
      <c r="E156" s="16"/>
      <c r="F156" s="16"/>
      <c r="G156" s="12" t="s">
        <v>57</v>
      </c>
      <c r="H156" s="16"/>
      <c r="I156" s="12" t="s">
        <v>59</v>
      </c>
      <c r="J156" s="16"/>
      <c r="K156" s="12" t="s">
        <v>60</v>
      </c>
      <c r="L156" s="7" t="s">
        <v>62</v>
      </c>
      <c r="M156" s="16"/>
      <c r="N156" s="16"/>
      <c r="O156" s="16"/>
      <c r="P156" s="13">
        <f t="shared" si="24"/>
        <v>0</v>
      </c>
      <c r="Q156" s="9">
        <f t="shared" si="25"/>
        <v>100</v>
      </c>
      <c r="R156" s="10">
        <f t="shared" si="26"/>
        <v>100</v>
      </c>
      <c r="S156" s="11" t="str">
        <f>IF(COUNTA(A156),IF(ISERROR(VLOOKUP(M156+AB156,計算!$A$16:$B$219,2)),"",VLOOKUP(M156+AB156,計算!$A$16:$B$219,2)),"")</f>
        <v/>
      </c>
      <c r="T156" s="9">
        <f t="shared" si="20"/>
        <v>100</v>
      </c>
      <c r="U156" s="10">
        <f t="shared" si="21"/>
        <v>100</v>
      </c>
      <c r="V156" s="11" t="str">
        <f>IF(COUNTA(A156),IF(ISERROR(VLOOKUP(N156+AB156,計算!$A$16:$B$219,2)),"",VLOOKUP(N156+AB156,計算!$A$16:$B$219,2)),"")</f>
        <v/>
      </c>
      <c r="W156" s="9">
        <f t="shared" si="22"/>
        <v>100</v>
      </c>
      <c r="X156" s="10">
        <f t="shared" si="23"/>
        <v>100</v>
      </c>
      <c r="Y156" s="11" t="str">
        <f>IF(COUNTA(A156),IF(ISERROR(VLOOKUP(O156+AB156,計算!$A$16:$B$219,2)),"",VLOOKUP(O156+AB156,計算!$A$16:$B$219,2)),"")</f>
        <v/>
      </c>
      <c r="Z156" s="19" t="str">
        <f>IF(COUNTA(A156),IF(ISERROR(VLOOKUP(MIN(M156,N156,O156)+AB156,計算!$A$16:$B$219,2)),"",VLOOKUP(MIN(M156,N156,O156)+AB156,計算!$A$16:$B$219,2)),"")</f>
        <v/>
      </c>
      <c r="AB156" s="20">
        <v>100</v>
      </c>
    </row>
    <row r="157" spans="1:28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8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8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8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</sheetData>
  <sheetProtection sheet="1" objects="1" scenarios="1"/>
  <mergeCells count="11">
    <mergeCell ref="A5:B5"/>
    <mergeCell ref="A6:B6"/>
    <mergeCell ref="K3:L3"/>
    <mergeCell ref="A1:Z1"/>
    <mergeCell ref="A4:E4"/>
    <mergeCell ref="F4:K4"/>
    <mergeCell ref="L4:P4"/>
    <mergeCell ref="S4:Z4"/>
    <mergeCell ref="F5:G5"/>
    <mergeCell ref="H5:I5"/>
    <mergeCell ref="J5:K5"/>
  </mergeCells>
  <phoneticPr fontId="1"/>
  <conditionalFormatting sqref="Z7:Z156">
    <cfRule type="containsText" dxfId="78" priority="8" operator="containsText" text="不合格">
      <formula>NOT(ISERROR(SEARCH("不合格",Z7)))</formula>
    </cfRule>
  </conditionalFormatting>
  <conditionalFormatting sqref="L7:L156">
    <cfRule type="containsText" dxfId="77" priority="9" operator="containsText" text="初級">
      <formula>NOT(ISERROR(SEARCH("初級",L7)))</formula>
    </cfRule>
    <cfRule type="containsText" dxfId="76" priority="10" operator="containsText" text="挑戦">
      <formula>NOT(ISERROR(SEARCH("挑戦",L7)))</formula>
    </cfRule>
    <cfRule type="containsText" dxfId="75" priority="11" operator="containsText" text="中級">
      <formula>NOT(ISERROR(SEARCH("中級",L7)))</formula>
    </cfRule>
    <cfRule type="containsText" dxfId="74" priority="12" operator="containsText" text="超上級">
      <formula>NOT(ISERROR(SEARCH("超上級",L7)))</formula>
    </cfRule>
    <cfRule type="containsText" dxfId="73" priority="13" operator="containsText" text="上級">
      <formula>NOT(ISERROR(SEARCH("上級",L7)))</formula>
    </cfRule>
    <cfRule type="containsText" dxfId="72" priority="14" operator="containsText" text="超上級">
      <formula>NOT(ISERROR(SEARCH("超上級",L7)))</formula>
    </cfRule>
  </conditionalFormatting>
  <conditionalFormatting sqref="Z6">
    <cfRule type="containsText" dxfId="71" priority="1" operator="containsText" text="不合格">
      <formula>NOT(ISERROR(SEARCH("不合格",Z6)))</formula>
    </cfRule>
  </conditionalFormatting>
  <conditionalFormatting sqref="L6">
    <cfRule type="containsText" dxfId="70" priority="2" operator="containsText" text="初級">
      <formula>NOT(ISERROR(SEARCH("初級",L6)))</formula>
    </cfRule>
    <cfRule type="containsText" dxfId="69" priority="3" operator="containsText" text="挑戦">
      <formula>NOT(ISERROR(SEARCH("挑戦",L6)))</formula>
    </cfRule>
    <cfRule type="containsText" dxfId="68" priority="4" operator="containsText" text="中級">
      <formula>NOT(ISERROR(SEARCH("中級",L6)))</formula>
    </cfRule>
    <cfRule type="containsText" dxfId="67" priority="5" operator="containsText" text="超上級">
      <formula>NOT(ISERROR(SEARCH("超上級",L6)))</formula>
    </cfRule>
    <cfRule type="containsText" dxfId="66" priority="6" operator="containsText" text="上級">
      <formula>NOT(ISERROR(SEARCH("上級",L6)))</formula>
    </cfRule>
    <cfRule type="containsText" dxfId="65" priority="7" operator="containsText" text="超上級">
      <formula>NOT(ISERROR(SEARCH("超上級",L6)))</formula>
    </cfRule>
  </conditionalFormatting>
  <dataValidations count="1">
    <dataValidation imeMode="halfAlpha" allowBlank="1" showInputMessage="1" showErrorMessage="1" sqref="F7:O156 G6:L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297"/>
  <sheetViews>
    <sheetView workbookViewId="0">
      <selection sqref="A1:Z1"/>
    </sheetView>
  </sheetViews>
  <sheetFormatPr defaultColWidth="9" defaultRowHeight="13.5" x14ac:dyDescent="0.15"/>
  <cols>
    <col min="1" max="1" width="13.625" style="2" customWidth="1"/>
    <col min="2" max="2" width="12.5" style="2" customWidth="1"/>
    <col min="3" max="3" width="23.625" style="2" customWidth="1"/>
    <col min="4" max="5" width="10.5" style="2" customWidth="1"/>
    <col min="6" max="16" width="6.75" style="2" customWidth="1"/>
    <col min="17" max="18" width="0" style="2" hidden="1" customWidth="1"/>
    <col min="19" max="19" width="9" style="2"/>
    <col min="20" max="21" width="0" style="2" hidden="1" customWidth="1"/>
    <col min="22" max="22" width="9" style="2"/>
    <col min="23" max="24" width="0" style="2" hidden="1" customWidth="1"/>
    <col min="25" max="26" width="9" style="2"/>
    <col min="27" max="27" width="9" style="20"/>
    <col min="28" max="28" width="0" style="20" hidden="1" customWidth="1"/>
    <col min="29" max="50" width="9" style="20"/>
    <col min="51" max="16384" width="9" style="2"/>
  </cols>
  <sheetData>
    <row r="1" spans="1:50" ht="24" x14ac:dyDescent="0.15">
      <c r="A1" s="109" t="s">
        <v>202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50" s="14" customFormat="1" ht="24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4.25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50" ht="14.25" thickBot="1" x14ac:dyDescent="0.2">
      <c r="A4" s="102" t="s">
        <v>64</v>
      </c>
      <c r="B4" s="102"/>
      <c r="C4" s="102"/>
      <c r="D4" s="102"/>
      <c r="E4" s="102"/>
      <c r="F4" s="103"/>
      <c r="G4" s="103"/>
      <c r="H4" s="103"/>
      <c r="I4" s="103"/>
      <c r="J4" s="103"/>
      <c r="K4" s="104"/>
      <c r="L4" s="105" t="s">
        <v>15</v>
      </c>
      <c r="M4" s="103"/>
      <c r="N4" s="103"/>
      <c r="O4" s="103"/>
      <c r="P4" s="104"/>
      <c r="Q4" s="3"/>
      <c r="R4" s="3"/>
      <c r="S4" s="106" t="s">
        <v>14</v>
      </c>
      <c r="T4" s="106"/>
      <c r="U4" s="106"/>
      <c r="V4" s="106"/>
      <c r="W4" s="106"/>
      <c r="X4" s="106"/>
      <c r="Y4" s="106"/>
      <c r="Z4" s="107"/>
    </row>
    <row r="5" spans="1:50" ht="14.25" thickBot="1" x14ac:dyDescent="0.2">
      <c r="A5" s="96" t="s">
        <v>6</v>
      </c>
      <c r="B5" s="104"/>
      <c r="C5" s="50" t="s">
        <v>210</v>
      </c>
      <c r="D5" s="3" t="s">
        <v>7</v>
      </c>
      <c r="E5" s="3" t="s">
        <v>8</v>
      </c>
      <c r="F5" s="108" t="s">
        <v>214</v>
      </c>
      <c r="G5" s="108"/>
      <c r="H5" s="108" t="s">
        <v>2</v>
      </c>
      <c r="I5" s="108"/>
      <c r="J5" s="108" t="s">
        <v>9</v>
      </c>
      <c r="K5" s="108"/>
      <c r="L5" s="4" t="s">
        <v>63</v>
      </c>
      <c r="M5" s="4" t="s">
        <v>10</v>
      </c>
      <c r="N5" s="4" t="s">
        <v>11</v>
      </c>
      <c r="O5" s="4" t="s">
        <v>12</v>
      </c>
      <c r="P5" s="4" t="s">
        <v>13</v>
      </c>
      <c r="Q5" s="4"/>
      <c r="R5" s="4"/>
      <c r="S5" s="4" t="s">
        <v>51</v>
      </c>
      <c r="T5" s="4" t="s">
        <v>52</v>
      </c>
      <c r="U5" s="4" t="s">
        <v>53</v>
      </c>
      <c r="V5" s="4" t="s">
        <v>52</v>
      </c>
      <c r="W5" s="4" t="s">
        <v>53</v>
      </c>
      <c r="X5" s="4"/>
      <c r="Y5" s="4" t="s">
        <v>12</v>
      </c>
      <c r="Z5" s="5" t="s">
        <v>14</v>
      </c>
    </row>
    <row r="6" spans="1:50" ht="14.25" thickBot="1" x14ac:dyDescent="0.2">
      <c r="A6" s="98" t="s">
        <v>67</v>
      </c>
      <c r="B6" s="110"/>
      <c r="C6" s="51" t="s">
        <v>211</v>
      </c>
      <c r="D6" s="28" t="s">
        <v>55</v>
      </c>
      <c r="E6" s="28" t="s">
        <v>56</v>
      </c>
      <c r="F6" s="28">
        <v>2022</v>
      </c>
      <c r="G6" s="35" t="s">
        <v>57</v>
      </c>
      <c r="H6" s="28">
        <v>11</v>
      </c>
      <c r="I6" s="35" t="s">
        <v>59</v>
      </c>
      <c r="J6" s="28">
        <v>1</v>
      </c>
      <c r="K6" s="35" t="s">
        <v>61</v>
      </c>
      <c r="L6" s="36" t="s">
        <v>65</v>
      </c>
      <c r="M6" s="28">
        <v>20</v>
      </c>
      <c r="N6" s="28">
        <v>15</v>
      </c>
      <c r="O6" s="28">
        <v>23</v>
      </c>
      <c r="P6" s="35">
        <f>M6+N6+O6</f>
        <v>58</v>
      </c>
      <c r="Q6" s="37">
        <f>M6+100</f>
        <v>120</v>
      </c>
      <c r="R6" s="38">
        <f t="shared" ref="R6:R69" si="0">IF(RIGHT(Q6,1)="1",Q6-1,IF(RIGHT(Q6,1)="2",Q6-2,IF(RIGHT(Q6,1)="3",Q6-3,IF(RIGHT(Q6,1)="4",Q6-4,IF(RIGHT(Q6,1)="6",Q6-1,IF(RIGHT(Q6,1)="7",Q6-2,IF(RIGHT(Q6,1)="8",Q6-3,IF(RIGHT(Q6,1)="9",Q6-4,Q6))))))))</f>
        <v>120</v>
      </c>
      <c r="S6" s="39" t="str">
        <f>IF(COUNTA(A6),IF(ISERROR(VLOOKUP(M6+AB6,計算!$A$16:$B$219,2)),"",VLOOKUP(M6+AB6,計算!$A$16:$B$219,2)),"")</f>
        <v>1級</v>
      </c>
      <c r="T6" s="37">
        <f>N6+100</f>
        <v>115</v>
      </c>
      <c r="U6" s="38">
        <f t="shared" ref="U6:U7" si="1">IF(RIGHT(T6,1)="1",T6-1,IF(RIGHT(T6,1)="2",T6-2,IF(RIGHT(T6,1)="3",T6-3,IF(RIGHT(T6,1)="4",T6-4,IF(RIGHT(T6,1)="6",T6-1,IF(RIGHT(T6,1)="7",T6-2,IF(RIGHT(T6,1)="8",T6-3,IF(RIGHT(T6,1)="9",T6-4,T6))))))))</f>
        <v>115</v>
      </c>
      <c r="V6" s="39" t="str">
        <f>IF(COUNTA(A6),IF(ISERROR(VLOOKUP(M6+AB6,計算!$A$16:$B$219,2)),"",VLOOKUP(M6+AB6,計算!$A$16:$B$219,2)),"")</f>
        <v>1級</v>
      </c>
      <c r="W6" s="37">
        <f>O6+100</f>
        <v>123</v>
      </c>
      <c r="X6" s="38">
        <f t="shared" ref="X6:X7" si="2">IF(RIGHT(W6,1)="1",W6-1,IF(RIGHT(W6,1)="2",W6-2,IF(RIGHT(W6,1)="3",W6-3,IF(RIGHT(W6,1)="4",W6-4,IF(RIGHT(W6,1)="6",W6-1,IF(RIGHT(W6,1)="7",W6-2,IF(RIGHT(W6,1)="8",W6-3,IF(RIGHT(W6,1)="9",W6-4,W6))))))))</f>
        <v>120</v>
      </c>
      <c r="Y6" s="39" t="str">
        <f>IF(COUNTA(A6),IF(ISERROR(VLOOKUP(M6+AB6,計算!$A$16:$B$219,2)),"",VLOOKUP(M6+AB6,計算!$A$16:$B$219,2)),"")</f>
        <v>1級</v>
      </c>
      <c r="Z6" s="40" t="str">
        <f>IF(COUNTA(A6),IF(ISERROR(VLOOKUP(MIN(M6,N6,O6)+AB6,計算!$A$16:$B$219,2)),"",VLOOKUP(MIN(M6,N6,O6)+AB6,計算!$A$16:$B$219,2)),"")</f>
        <v>2級</v>
      </c>
      <c r="AB6" s="20">
        <v>200</v>
      </c>
    </row>
    <row r="7" spans="1:50" x14ac:dyDescent="0.15">
      <c r="A7" s="15"/>
      <c r="B7" s="18" t="str">
        <f>IF(A7="","",団体設定!$B$6&amp;"-C"&amp;団体設定!$H$5&amp;"-"&amp;A7)</f>
        <v/>
      </c>
      <c r="C7" s="53"/>
      <c r="D7" s="15"/>
      <c r="E7" s="15"/>
      <c r="F7" s="15"/>
      <c r="G7" s="6" t="s">
        <v>0</v>
      </c>
      <c r="H7" s="15"/>
      <c r="I7" s="6" t="s">
        <v>2</v>
      </c>
      <c r="J7" s="15"/>
      <c r="K7" s="6" t="s">
        <v>9</v>
      </c>
      <c r="L7" s="7" t="s">
        <v>65</v>
      </c>
      <c r="M7" s="15"/>
      <c r="N7" s="15"/>
      <c r="O7" s="15"/>
      <c r="P7" s="8">
        <f t="shared" ref="P7:P70" si="3">M7+N7+O7</f>
        <v>0</v>
      </c>
      <c r="Q7" s="9">
        <f>M7+100</f>
        <v>100</v>
      </c>
      <c r="R7" s="10">
        <f t="shared" si="0"/>
        <v>100</v>
      </c>
      <c r="S7" s="11" t="str">
        <f>IF(COUNTA(A7),IF(ISERROR(VLOOKUP(M7+AB7,計算!$A$16:$B$219,2)),"",VLOOKUP(M7+AB7,計算!$A$16:$B$219,2)),"")</f>
        <v/>
      </c>
      <c r="T7" s="9">
        <f>N7+100</f>
        <v>100</v>
      </c>
      <c r="U7" s="10">
        <f t="shared" si="1"/>
        <v>100</v>
      </c>
      <c r="V7" s="11" t="str">
        <f>IF(COUNTA(A7),IF(ISERROR(VLOOKUP(N7+AB7,計算!$A$16:$B$219,2)),"",VLOOKUP(N7+AB7,計算!$A$16:$B$219,2)),"")</f>
        <v/>
      </c>
      <c r="W7" s="9">
        <f>O7+100</f>
        <v>100</v>
      </c>
      <c r="X7" s="10">
        <f t="shared" si="2"/>
        <v>100</v>
      </c>
      <c r="Y7" s="11" t="str">
        <f>IF(COUNTA(A7),IF(ISERROR(VLOOKUP(O7+AB7,計算!$A$16:$B$219,2)),"",VLOOKUP(O7+AB7,計算!$A$16:$B$219,2)),"")</f>
        <v/>
      </c>
      <c r="Z7" s="19" t="str">
        <f>IF(COUNTA(A7),IF(ISERROR(VLOOKUP(MIN(M7,N7,O7)+AB7,計算!$A$16:$B$219,2)),"",VLOOKUP(MIN(M7,N7,O7)+AB7,計算!$A$16:$B$219,2)),"")</f>
        <v/>
      </c>
      <c r="AB7" s="20">
        <v>200</v>
      </c>
    </row>
    <row r="8" spans="1:50" x14ac:dyDescent="0.15">
      <c r="A8" s="16"/>
      <c r="B8" s="18" t="str">
        <f>IF(A8="","",団体設定!$B$6&amp;"-C"&amp;団体設定!$H$5&amp;"-"&amp;A8)</f>
        <v/>
      </c>
      <c r="C8" s="53"/>
      <c r="D8" s="16"/>
      <c r="E8" s="16"/>
      <c r="F8" s="16"/>
      <c r="G8" s="12" t="s">
        <v>57</v>
      </c>
      <c r="H8" s="16"/>
      <c r="I8" s="12" t="s">
        <v>59</v>
      </c>
      <c r="J8" s="16"/>
      <c r="K8" s="12" t="s">
        <v>61</v>
      </c>
      <c r="L8" s="7" t="s">
        <v>65</v>
      </c>
      <c r="M8" s="16"/>
      <c r="N8" s="16"/>
      <c r="O8" s="16"/>
      <c r="P8" s="13">
        <f t="shared" si="3"/>
        <v>0</v>
      </c>
      <c r="Q8" s="9">
        <f>M8+100</f>
        <v>100</v>
      </c>
      <c r="R8" s="10">
        <f t="shared" si="0"/>
        <v>100</v>
      </c>
      <c r="S8" s="11" t="str">
        <f>IF(COUNTA(A8),IF(ISERROR(VLOOKUP(M8+AB8,計算!$A$16:$B$219,2)),"",VLOOKUP(M8+AB8,計算!$A$16:$B$219,2)),"")</f>
        <v/>
      </c>
      <c r="T8" s="9">
        <f t="shared" ref="T8:T71" si="4">N8+100</f>
        <v>100</v>
      </c>
      <c r="U8" s="10">
        <f t="shared" ref="U8:U71" si="5">IF(RIGHT(T8,1)="1",T8-1,IF(RIGHT(T8,1)="2",T8-2,IF(RIGHT(T8,1)="3",T8-3,IF(RIGHT(T8,1)="4",T8-4,IF(RIGHT(T8,1)="6",T8-1,IF(RIGHT(T8,1)="7",T8-2,IF(RIGHT(T8,1)="8",T8-3,IF(RIGHT(T8,1)="9",T8-4,T8))))))))</f>
        <v>100</v>
      </c>
      <c r="V8" s="11" t="str">
        <f>IF(COUNTA(A8),IF(ISERROR(VLOOKUP(N8+AB8,計算!$A$16:$B$219,2)),"",VLOOKUP(N8+AB8,計算!$A$16:$B$219,2)),"")</f>
        <v/>
      </c>
      <c r="W8" s="9">
        <f t="shared" ref="W8:W71" si="6">O8+100</f>
        <v>100</v>
      </c>
      <c r="X8" s="10">
        <f t="shared" ref="X8:X71" si="7">IF(RIGHT(W8,1)="1",W8-1,IF(RIGHT(W8,1)="2",W8-2,IF(RIGHT(W8,1)="3",W8-3,IF(RIGHT(W8,1)="4",W8-4,IF(RIGHT(W8,1)="6",W8-1,IF(RIGHT(W8,1)="7",W8-2,IF(RIGHT(W8,1)="8",W8-3,IF(RIGHT(W8,1)="9",W8-4,W8))))))))</f>
        <v>100</v>
      </c>
      <c r="Y8" s="11" t="str">
        <f>IF(COUNTA(A8),IF(ISERROR(VLOOKUP(O8+AB8,計算!$A$16:$B$219,2)),"",VLOOKUP(O8+AB8,計算!$A$16:$B$219,2)),"")</f>
        <v/>
      </c>
      <c r="Z8" s="19" t="str">
        <f>IF(COUNTA(A8),IF(ISERROR(VLOOKUP(MIN(M8,N8,O8)+AB8,計算!$A$16:$B$219,2)),"",VLOOKUP(MIN(M8,N8,O8)+AB8,計算!$A$16:$B$219,2)),"")</f>
        <v/>
      </c>
      <c r="AB8" s="20">
        <v>200</v>
      </c>
    </row>
    <row r="9" spans="1:50" x14ac:dyDescent="0.15">
      <c r="A9" s="16"/>
      <c r="B9" s="18" t="str">
        <f>IF(A9="","",団体設定!$B$6&amp;"-C"&amp;団体設定!$H$5&amp;"-"&amp;A9)</f>
        <v/>
      </c>
      <c r="C9" s="53"/>
      <c r="D9" s="16"/>
      <c r="E9" s="16"/>
      <c r="F9" s="16"/>
      <c r="G9" s="12" t="s">
        <v>57</v>
      </c>
      <c r="H9" s="16"/>
      <c r="I9" s="12" t="s">
        <v>58</v>
      </c>
      <c r="J9" s="16"/>
      <c r="K9" s="12" t="s">
        <v>60</v>
      </c>
      <c r="L9" s="7" t="s">
        <v>65</v>
      </c>
      <c r="M9" s="16"/>
      <c r="N9" s="16"/>
      <c r="O9" s="16"/>
      <c r="P9" s="13">
        <f t="shared" si="3"/>
        <v>0</v>
      </c>
      <c r="Q9" s="9">
        <f t="shared" ref="Q9:Q72" si="8">M9+100</f>
        <v>100</v>
      </c>
      <c r="R9" s="10">
        <f t="shared" si="0"/>
        <v>100</v>
      </c>
      <c r="S9" s="11" t="str">
        <f>IF(COUNTA(A9),IF(ISERROR(VLOOKUP(M9+AB9,計算!$A$16:$B$219,2)),"",VLOOKUP(M9+AB9,計算!$A$16:$B$219,2)),"")</f>
        <v/>
      </c>
      <c r="T9" s="9">
        <f t="shared" si="4"/>
        <v>100</v>
      </c>
      <c r="U9" s="10">
        <f t="shared" si="5"/>
        <v>100</v>
      </c>
      <c r="V9" s="11" t="str">
        <f>IF(COUNTA(A9),IF(ISERROR(VLOOKUP(N9+AB9,計算!$A$16:$B$219,2)),"",VLOOKUP(N9+AB9,計算!$A$16:$B$219,2)),"")</f>
        <v/>
      </c>
      <c r="W9" s="9">
        <f t="shared" si="6"/>
        <v>100</v>
      </c>
      <c r="X9" s="10">
        <f t="shared" si="7"/>
        <v>100</v>
      </c>
      <c r="Y9" s="11" t="str">
        <f>IF(COUNTA(A9),IF(ISERROR(VLOOKUP(O9+AB9,計算!$A$16:$B$219,2)),"",VLOOKUP(O9+AB9,計算!$A$16:$B$219,2)),"")</f>
        <v/>
      </c>
      <c r="Z9" s="19" t="str">
        <f>IF(COUNTA(A9),IF(ISERROR(VLOOKUP(MIN(M9,N9,O9)+AB9,計算!$A$16:$B$219,2)),"",VLOOKUP(MIN(M9,N9,O9)+AB9,計算!$A$16:$B$219,2)),"")</f>
        <v/>
      </c>
      <c r="AB9" s="20">
        <v>200</v>
      </c>
    </row>
    <row r="10" spans="1:50" x14ac:dyDescent="0.15">
      <c r="A10" s="16"/>
      <c r="B10" s="18" t="str">
        <f>IF(A10="","",団体設定!$B$6&amp;"-C"&amp;団体設定!$H$5&amp;"-"&amp;A10)</f>
        <v/>
      </c>
      <c r="C10" s="53"/>
      <c r="D10" s="16"/>
      <c r="E10" s="16"/>
      <c r="F10" s="16"/>
      <c r="G10" s="12" t="s">
        <v>57</v>
      </c>
      <c r="H10" s="16"/>
      <c r="I10" s="12" t="s">
        <v>58</v>
      </c>
      <c r="J10" s="16"/>
      <c r="K10" s="12" t="s">
        <v>60</v>
      </c>
      <c r="L10" s="7" t="s">
        <v>65</v>
      </c>
      <c r="M10" s="16"/>
      <c r="N10" s="16"/>
      <c r="O10" s="16"/>
      <c r="P10" s="13">
        <f t="shared" si="3"/>
        <v>0</v>
      </c>
      <c r="Q10" s="9">
        <f t="shared" si="8"/>
        <v>100</v>
      </c>
      <c r="R10" s="10">
        <f t="shared" si="0"/>
        <v>100</v>
      </c>
      <c r="S10" s="11" t="str">
        <f>IF(COUNTA(A10),IF(ISERROR(VLOOKUP(M10+AB10,計算!$A$16:$B$219,2)),"",VLOOKUP(M10+AB10,計算!$A$16:$B$219,2)),"")</f>
        <v/>
      </c>
      <c r="T10" s="9">
        <f t="shared" si="4"/>
        <v>100</v>
      </c>
      <c r="U10" s="10">
        <f t="shared" si="5"/>
        <v>100</v>
      </c>
      <c r="V10" s="11" t="str">
        <f>IF(COUNTA(A10),IF(ISERROR(VLOOKUP(N10+AB10,計算!$A$16:$B$219,2)),"",VLOOKUP(N10+AB10,計算!$A$16:$B$219,2)),"")</f>
        <v/>
      </c>
      <c r="W10" s="9">
        <f t="shared" si="6"/>
        <v>100</v>
      </c>
      <c r="X10" s="10">
        <f t="shared" si="7"/>
        <v>100</v>
      </c>
      <c r="Y10" s="11" t="str">
        <f>IF(COUNTA(A10),IF(ISERROR(VLOOKUP(O10+AB10,計算!$A$16:$B$219,2)),"",VLOOKUP(O10+AB10,計算!$A$16:$B$219,2)),"")</f>
        <v/>
      </c>
      <c r="Z10" s="19" t="str">
        <f>IF(COUNTA(A10),IF(ISERROR(VLOOKUP(MIN(M10,N10,O10)+AB10,計算!$A$16:$B$219,2)),"",VLOOKUP(MIN(M10,N10,O10)+AB10,計算!$A$16:$B$219,2)),"")</f>
        <v/>
      </c>
      <c r="AB10" s="20">
        <v>200</v>
      </c>
    </row>
    <row r="11" spans="1:50" x14ac:dyDescent="0.15">
      <c r="A11" s="16"/>
      <c r="B11" s="18" t="str">
        <f>IF(A11="","",団体設定!$B$6&amp;"-C"&amp;団体設定!$H$5&amp;"-"&amp;A11)</f>
        <v/>
      </c>
      <c r="C11" s="53"/>
      <c r="D11" s="16"/>
      <c r="E11" s="16"/>
      <c r="F11" s="16"/>
      <c r="G11" s="12" t="s">
        <v>57</v>
      </c>
      <c r="H11" s="16"/>
      <c r="I11" s="12" t="s">
        <v>58</v>
      </c>
      <c r="J11" s="16"/>
      <c r="K11" s="12" t="s">
        <v>60</v>
      </c>
      <c r="L11" s="7" t="s">
        <v>65</v>
      </c>
      <c r="M11" s="16"/>
      <c r="N11" s="16"/>
      <c r="O11" s="16"/>
      <c r="P11" s="13">
        <f t="shared" si="3"/>
        <v>0</v>
      </c>
      <c r="Q11" s="9">
        <f t="shared" si="8"/>
        <v>100</v>
      </c>
      <c r="R11" s="10">
        <f t="shared" si="0"/>
        <v>100</v>
      </c>
      <c r="S11" s="11" t="str">
        <f>IF(COUNTA(A11),IF(ISERROR(VLOOKUP(M11+AB11,計算!$A$16:$B$219,2)),"",VLOOKUP(M11+AB11,計算!$A$16:$B$219,2)),"")</f>
        <v/>
      </c>
      <c r="T11" s="9">
        <f t="shared" si="4"/>
        <v>100</v>
      </c>
      <c r="U11" s="10">
        <f t="shared" si="5"/>
        <v>100</v>
      </c>
      <c r="V11" s="11" t="str">
        <f>IF(COUNTA(A11),IF(ISERROR(VLOOKUP(N11+AB11,計算!$A$16:$B$219,2)),"",VLOOKUP(N11+AB11,計算!$A$16:$B$219,2)),"")</f>
        <v/>
      </c>
      <c r="W11" s="9">
        <f t="shared" si="6"/>
        <v>100</v>
      </c>
      <c r="X11" s="10">
        <f t="shared" si="7"/>
        <v>100</v>
      </c>
      <c r="Y11" s="11" t="str">
        <f>IF(COUNTA(A11),IF(ISERROR(VLOOKUP(O11+AB11,計算!$A$16:$B$219,2)),"",VLOOKUP(O11+AB11,計算!$A$16:$B$219,2)),"")</f>
        <v/>
      </c>
      <c r="Z11" s="19" t="str">
        <f>IF(COUNTA(A11),IF(ISERROR(VLOOKUP(MIN(M11,N11,O11)+AB11,計算!$A$16:$B$219,2)),"",VLOOKUP(MIN(M11,N11,O11)+AB11,計算!$A$16:$B$219,2)),"")</f>
        <v/>
      </c>
      <c r="AB11" s="20">
        <v>200</v>
      </c>
    </row>
    <row r="12" spans="1:50" x14ac:dyDescent="0.15">
      <c r="A12" s="16"/>
      <c r="B12" s="18" t="str">
        <f>IF(A12="","",団体設定!$B$6&amp;"-C"&amp;団体設定!$H$5&amp;"-"&amp;A12)</f>
        <v/>
      </c>
      <c r="C12" s="53"/>
      <c r="D12" s="16"/>
      <c r="E12" s="16"/>
      <c r="F12" s="16"/>
      <c r="G12" s="12" t="s">
        <v>57</v>
      </c>
      <c r="H12" s="16"/>
      <c r="I12" s="12" t="s">
        <v>58</v>
      </c>
      <c r="J12" s="16"/>
      <c r="K12" s="12" t="s">
        <v>60</v>
      </c>
      <c r="L12" s="7" t="s">
        <v>65</v>
      </c>
      <c r="M12" s="16"/>
      <c r="N12" s="16"/>
      <c r="O12" s="16"/>
      <c r="P12" s="13">
        <f t="shared" si="3"/>
        <v>0</v>
      </c>
      <c r="Q12" s="9">
        <f t="shared" si="8"/>
        <v>100</v>
      </c>
      <c r="R12" s="10">
        <f t="shared" si="0"/>
        <v>100</v>
      </c>
      <c r="S12" s="11" t="str">
        <f>IF(COUNTA(A12),IF(ISERROR(VLOOKUP(M12+AB12,計算!$A$16:$B$219,2)),"",VLOOKUP(M12+AB12,計算!$A$16:$B$219,2)),"")</f>
        <v/>
      </c>
      <c r="T12" s="9">
        <f t="shared" si="4"/>
        <v>100</v>
      </c>
      <c r="U12" s="10">
        <f t="shared" si="5"/>
        <v>100</v>
      </c>
      <c r="V12" s="11" t="str">
        <f>IF(COUNTA(A12),IF(ISERROR(VLOOKUP(N12+AB12,計算!$A$16:$B$219,2)),"",VLOOKUP(N12+AB12,計算!$A$16:$B$219,2)),"")</f>
        <v/>
      </c>
      <c r="W12" s="9">
        <f t="shared" si="6"/>
        <v>100</v>
      </c>
      <c r="X12" s="10">
        <f t="shared" si="7"/>
        <v>100</v>
      </c>
      <c r="Y12" s="11" t="str">
        <f>IF(COUNTA(A12),IF(ISERROR(VLOOKUP(O12+AB12,計算!$A$16:$B$219,2)),"",VLOOKUP(O12+AB12,計算!$A$16:$B$219,2)),"")</f>
        <v/>
      </c>
      <c r="Z12" s="19" t="str">
        <f>IF(COUNTA(A12),IF(ISERROR(VLOOKUP(MIN(M12,N12,O12)+AB12,計算!$A$16:$B$219,2)),"",VLOOKUP(MIN(M12,N12,O12)+AB12,計算!$A$16:$B$219,2)),"")</f>
        <v/>
      </c>
      <c r="AB12" s="20">
        <v>200</v>
      </c>
    </row>
    <row r="13" spans="1:50" x14ac:dyDescent="0.15">
      <c r="A13" s="16"/>
      <c r="B13" s="18" t="str">
        <f>IF(A13="","",団体設定!$B$6&amp;"-C"&amp;団体設定!$H$5&amp;"-"&amp;A13)</f>
        <v/>
      </c>
      <c r="C13" s="53"/>
      <c r="D13" s="16"/>
      <c r="E13" s="16"/>
      <c r="F13" s="16"/>
      <c r="G13" s="12" t="s">
        <v>57</v>
      </c>
      <c r="H13" s="16"/>
      <c r="I13" s="12" t="s">
        <v>58</v>
      </c>
      <c r="J13" s="16"/>
      <c r="K13" s="12" t="s">
        <v>60</v>
      </c>
      <c r="L13" s="7" t="s">
        <v>65</v>
      </c>
      <c r="M13" s="16"/>
      <c r="N13" s="16"/>
      <c r="O13" s="16"/>
      <c r="P13" s="13">
        <f t="shared" si="3"/>
        <v>0</v>
      </c>
      <c r="Q13" s="9">
        <f t="shared" si="8"/>
        <v>100</v>
      </c>
      <c r="R13" s="10">
        <f t="shared" si="0"/>
        <v>100</v>
      </c>
      <c r="S13" s="11" t="str">
        <f>IF(COUNTA(A13),IF(ISERROR(VLOOKUP(M13+AB13,計算!$A$16:$B$219,2)),"",VLOOKUP(M13+AB13,計算!$A$16:$B$219,2)),"")</f>
        <v/>
      </c>
      <c r="T13" s="9">
        <f t="shared" si="4"/>
        <v>100</v>
      </c>
      <c r="U13" s="10">
        <f t="shared" si="5"/>
        <v>100</v>
      </c>
      <c r="V13" s="11" t="str">
        <f>IF(COUNTA(A13),IF(ISERROR(VLOOKUP(N13+AB13,計算!$A$16:$B$219,2)),"",VLOOKUP(N13+AB13,計算!$A$16:$B$219,2)),"")</f>
        <v/>
      </c>
      <c r="W13" s="9">
        <f t="shared" si="6"/>
        <v>100</v>
      </c>
      <c r="X13" s="10">
        <f t="shared" si="7"/>
        <v>100</v>
      </c>
      <c r="Y13" s="11" t="str">
        <f>IF(COUNTA(A13),IF(ISERROR(VLOOKUP(O13+AB13,計算!$A$16:$B$219,2)),"",VLOOKUP(O13+AB13,計算!$A$16:$B$219,2)),"")</f>
        <v/>
      </c>
      <c r="Z13" s="19" t="str">
        <f>IF(COUNTA(A13),IF(ISERROR(VLOOKUP(MIN(M13,N13,O13)+AB13,計算!$A$16:$B$219,2)),"",VLOOKUP(MIN(M13,N13,O13)+AB13,計算!$A$16:$B$219,2)),"")</f>
        <v/>
      </c>
      <c r="AB13" s="20">
        <v>200</v>
      </c>
    </row>
    <row r="14" spans="1:50" x14ac:dyDescent="0.15">
      <c r="A14" s="16"/>
      <c r="B14" s="18" t="str">
        <f>IF(A14="","",団体設定!$B$6&amp;"-C"&amp;団体設定!$H$5&amp;"-"&amp;A14)</f>
        <v/>
      </c>
      <c r="C14" s="53"/>
      <c r="D14" s="16"/>
      <c r="E14" s="16"/>
      <c r="F14" s="16"/>
      <c r="G14" s="12" t="s">
        <v>57</v>
      </c>
      <c r="H14" s="16"/>
      <c r="I14" s="12" t="s">
        <v>58</v>
      </c>
      <c r="J14" s="16"/>
      <c r="K14" s="12" t="s">
        <v>60</v>
      </c>
      <c r="L14" s="7" t="s">
        <v>65</v>
      </c>
      <c r="M14" s="16"/>
      <c r="N14" s="16"/>
      <c r="O14" s="16"/>
      <c r="P14" s="13">
        <f t="shared" si="3"/>
        <v>0</v>
      </c>
      <c r="Q14" s="9">
        <f t="shared" si="8"/>
        <v>100</v>
      </c>
      <c r="R14" s="10">
        <f t="shared" si="0"/>
        <v>100</v>
      </c>
      <c r="S14" s="11" t="str">
        <f>IF(COUNTA(A14),IF(ISERROR(VLOOKUP(M14+AB14,計算!$A$16:$B$219,2)),"",VLOOKUP(M14+AB14,計算!$A$16:$B$219,2)),"")</f>
        <v/>
      </c>
      <c r="T14" s="9">
        <f t="shared" si="4"/>
        <v>100</v>
      </c>
      <c r="U14" s="10">
        <f t="shared" si="5"/>
        <v>100</v>
      </c>
      <c r="V14" s="11" t="str">
        <f>IF(COUNTA(A14),IF(ISERROR(VLOOKUP(N14+AB14,計算!$A$16:$B$219,2)),"",VLOOKUP(N14+AB14,計算!$A$16:$B$219,2)),"")</f>
        <v/>
      </c>
      <c r="W14" s="9">
        <f t="shared" si="6"/>
        <v>100</v>
      </c>
      <c r="X14" s="10">
        <f t="shared" si="7"/>
        <v>100</v>
      </c>
      <c r="Y14" s="11" t="str">
        <f>IF(COUNTA(A14),IF(ISERROR(VLOOKUP(O14+AB14,計算!$A$16:$B$219,2)),"",VLOOKUP(O14+AB14,計算!$A$16:$B$219,2)),"")</f>
        <v/>
      </c>
      <c r="Z14" s="19" t="str">
        <f>IF(COUNTA(A14),IF(ISERROR(VLOOKUP(MIN(M14,N14,O14)+AB14,計算!$A$16:$B$219,2)),"",VLOOKUP(MIN(M14,N14,O14)+AB14,計算!$A$16:$B$219,2)),"")</f>
        <v/>
      </c>
      <c r="AB14" s="20">
        <v>200</v>
      </c>
    </row>
    <row r="15" spans="1:50" x14ac:dyDescent="0.15">
      <c r="A15" s="16"/>
      <c r="B15" s="18" t="str">
        <f>IF(A15="","",団体設定!$B$6&amp;"-C"&amp;団体設定!$H$5&amp;"-"&amp;A15)</f>
        <v/>
      </c>
      <c r="C15" s="53"/>
      <c r="D15" s="16"/>
      <c r="E15" s="16"/>
      <c r="F15" s="16"/>
      <c r="G15" s="12" t="s">
        <v>57</v>
      </c>
      <c r="H15" s="16"/>
      <c r="I15" s="12" t="s">
        <v>58</v>
      </c>
      <c r="J15" s="16"/>
      <c r="K15" s="12" t="s">
        <v>60</v>
      </c>
      <c r="L15" s="7" t="s">
        <v>65</v>
      </c>
      <c r="M15" s="16"/>
      <c r="N15" s="16"/>
      <c r="O15" s="16"/>
      <c r="P15" s="13">
        <f t="shared" si="3"/>
        <v>0</v>
      </c>
      <c r="Q15" s="9">
        <f t="shared" si="8"/>
        <v>100</v>
      </c>
      <c r="R15" s="10">
        <f t="shared" si="0"/>
        <v>100</v>
      </c>
      <c r="S15" s="11" t="str">
        <f>IF(COUNTA(A15),IF(ISERROR(VLOOKUP(M15+AB15,計算!$A$16:$B$219,2)),"",VLOOKUP(M15+AB15,計算!$A$16:$B$219,2)),"")</f>
        <v/>
      </c>
      <c r="T15" s="9">
        <f t="shared" si="4"/>
        <v>100</v>
      </c>
      <c r="U15" s="10">
        <f t="shared" si="5"/>
        <v>100</v>
      </c>
      <c r="V15" s="11" t="str">
        <f>IF(COUNTA(A15),IF(ISERROR(VLOOKUP(N15+AB15,計算!$A$16:$B$219,2)),"",VLOOKUP(N15+AB15,計算!$A$16:$B$219,2)),"")</f>
        <v/>
      </c>
      <c r="W15" s="9">
        <f t="shared" si="6"/>
        <v>100</v>
      </c>
      <c r="X15" s="10">
        <f t="shared" si="7"/>
        <v>100</v>
      </c>
      <c r="Y15" s="11" t="str">
        <f>IF(COUNTA(A15),IF(ISERROR(VLOOKUP(O15+AB15,計算!$A$16:$B$219,2)),"",VLOOKUP(O15+AB15,計算!$A$16:$B$219,2)),"")</f>
        <v/>
      </c>
      <c r="Z15" s="19" t="str">
        <f>IF(COUNTA(A15),IF(ISERROR(VLOOKUP(MIN(M15,N15,O15)+AB15,計算!$A$16:$B$219,2)),"",VLOOKUP(MIN(M15,N15,O15)+AB15,計算!$A$16:$B$219,2)),"")</f>
        <v/>
      </c>
      <c r="AB15" s="20">
        <v>200</v>
      </c>
    </row>
    <row r="16" spans="1:50" x14ac:dyDescent="0.15">
      <c r="A16" s="16"/>
      <c r="B16" s="18" t="str">
        <f>IF(A16="","",団体設定!$B$6&amp;"-C"&amp;団体設定!$H$5&amp;"-"&amp;A16)</f>
        <v/>
      </c>
      <c r="C16" s="53"/>
      <c r="D16" s="16"/>
      <c r="E16" s="16"/>
      <c r="F16" s="16"/>
      <c r="G16" s="12" t="s">
        <v>57</v>
      </c>
      <c r="H16" s="16"/>
      <c r="I16" s="12" t="s">
        <v>58</v>
      </c>
      <c r="J16" s="16"/>
      <c r="K16" s="12" t="s">
        <v>60</v>
      </c>
      <c r="L16" s="7" t="s">
        <v>65</v>
      </c>
      <c r="M16" s="16"/>
      <c r="N16" s="16"/>
      <c r="O16" s="16"/>
      <c r="P16" s="13">
        <f t="shared" si="3"/>
        <v>0</v>
      </c>
      <c r="Q16" s="9">
        <f t="shared" si="8"/>
        <v>100</v>
      </c>
      <c r="R16" s="10">
        <f t="shared" si="0"/>
        <v>100</v>
      </c>
      <c r="S16" s="11" t="str">
        <f>IF(COUNTA(A16),IF(ISERROR(VLOOKUP(M16+AB16,計算!$A$16:$B$219,2)),"",VLOOKUP(M16+AB16,計算!$A$16:$B$219,2)),"")</f>
        <v/>
      </c>
      <c r="T16" s="9">
        <f t="shared" si="4"/>
        <v>100</v>
      </c>
      <c r="U16" s="10">
        <f t="shared" si="5"/>
        <v>100</v>
      </c>
      <c r="V16" s="11" t="str">
        <f>IF(COUNTA(A16),IF(ISERROR(VLOOKUP(N16+AB16,計算!$A$16:$B$219,2)),"",VLOOKUP(N16+AB16,計算!$A$16:$B$219,2)),"")</f>
        <v/>
      </c>
      <c r="W16" s="9">
        <f t="shared" si="6"/>
        <v>100</v>
      </c>
      <c r="X16" s="10">
        <f t="shared" si="7"/>
        <v>100</v>
      </c>
      <c r="Y16" s="11" t="str">
        <f>IF(COUNTA(A16),IF(ISERROR(VLOOKUP(O16+AB16,計算!$A$16:$B$219,2)),"",VLOOKUP(O16+AB16,計算!$A$16:$B$219,2)),"")</f>
        <v/>
      </c>
      <c r="Z16" s="19" t="str">
        <f>IF(COUNTA(A16),IF(ISERROR(VLOOKUP(MIN(M16,N16,O16)+AB16,計算!$A$16:$B$219,2)),"",VLOOKUP(MIN(M16,N16,O16)+AB16,計算!$A$16:$B$219,2)),"")</f>
        <v/>
      </c>
      <c r="AB16" s="20">
        <v>200</v>
      </c>
    </row>
    <row r="17" spans="1:28" x14ac:dyDescent="0.15">
      <c r="A17" s="16"/>
      <c r="B17" s="18" t="str">
        <f>IF(A17="","",団体設定!$B$6&amp;"-C"&amp;団体設定!$H$5&amp;"-"&amp;A17)</f>
        <v/>
      </c>
      <c r="C17" s="53"/>
      <c r="D17" s="16"/>
      <c r="E17" s="16"/>
      <c r="F17" s="16"/>
      <c r="G17" s="12" t="s">
        <v>57</v>
      </c>
      <c r="H17" s="16"/>
      <c r="I17" s="12" t="s">
        <v>58</v>
      </c>
      <c r="J17" s="16"/>
      <c r="K17" s="12" t="s">
        <v>60</v>
      </c>
      <c r="L17" s="7" t="s">
        <v>65</v>
      </c>
      <c r="M17" s="16"/>
      <c r="N17" s="16"/>
      <c r="O17" s="16"/>
      <c r="P17" s="13">
        <f t="shared" si="3"/>
        <v>0</v>
      </c>
      <c r="Q17" s="9">
        <f t="shared" si="8"/>
        <v>100</v>
      </c>
      <c r="R17" s="10">
        <f t="shared" si="0"/>
        <v>100</v>
      </c>
      <c r="S17" s="11" t="str">
        <f>IF(COUNTA(A17),IF(ISERROR(VLOOKUP(M17+AB17,計算!$A$16:$B$219,2)),"",VLOOKUP(M17+AB17,計算!$A$16:$B$219,2)),"")</f>
        <v/>
      </c>
      <c r="T17" s="9">
        <f t="shared" si="4"/>
        <v>100</v>
      </c>
      <c r="U17" s="10">
        <f t="shared" si="5"/>
        <v>100</v>
      </c>
      <c r="V17" s="11" t="str">
        <f>IF(COUNTA(A17),IF(ISERROR(VLOOKUP(N17+AB17,計算!$A$16:$B$219,2)),"",VLOOKUP(N17+AB17,計算!$A$16:$B$219,2)),"")</f>
        <v/>
      </c>
      <c r="W17" s="9">
        <f t="shared" si="6"/>
        <v>100</v>
      </c>
      <c r="X17" s="10">
        <f t="shared" si="7"/>
        <v>100</v>
      </c>
      <c r="Y17" s="11" t="str">
        <f>IF(COUNTA(A17),IF(ISERROR(VLOOKUP(O17+AB17,計算!$A$16:$B$219,2)),"",VLOOKUP(O17+AB17,計算!$A$16:$B$219,2)),"")</f>
        <v/>
      </c>
      <c r="Z17" s="19" t="str">
        <f>IF(COUNTA(A17),IF(ISERROR(VLOOKUP(MIN(M17,N17,O17)+AB17,計算!$A$16:$B$219,2)),"",VLOOKUP(MIN(M17,N17,O17)+AB17,計算!$A$16:$B$219,2)),"")</f>
        <v/>
      </c>
      <c r="AB17" s="20">
        <v>200</v>
      </c>
    </row>
    <row r="18" spans="1:28" x14ac:dyDescent="0.15">
      <c r="A18" s="16"/>
      <c r="B18" s="18" t="str">
        <f>IF(A18="","",団体設定!$B$6&amp;"-C"&amp;団体設定!$H$5&amp;"-"&amp;A18)</f>
        <v/>
      </c>
      <c r="C18" s="53"/>
      <c r="D18" s="16"/>
      <c r="E18" s="16"/>
      <c r="F18" s="16"/>
      <c r="G18" s="12" t="s">
        <v>57</v>
      </c>
      <c r="H18" s="16"/>
      <c r="I18" s="12" t="s">
        <v>58</v>
      </c>
      <c r="J18" s="16"/>
      <c r="K18" s="12" t="s">
        <v>60</v>
      </c>
      <c r="L18" s="7" t="s">
        <v>65</v>
      </c>
      <c r="M18" s="16"/>
      <c r="N18" s="16"/>
      <c r="O18" s="16"/>
      <c r="P18" s="13">
        <f t="shared" si="3"/>
        <v>0</v>
      </c>
      <c r="Q18" s="9">
        <f t="shared" si="8"/>
        <v>100</v>
      </c>
      <c r="R18" s="10">
        <f t="shared" si="0"/>
        <v>100</v>
      </c>
      <c r="S18" s="11" t="str">
        <f>IF(COUNTA(A18),IF(ISERROR(VLOOKUP(M18+AB18,計算!$A$16:$B$219,2)),"",VLOOKUP(M18+AB18,計算!$A$16:$B$219,2)),"")</f>
        <v/>
      </c>
      <c r="T18" s="9">
        <f t="shared" si="4"/>
        <v>100</v>
      </c>
      <c r="U18" s="10">
        <f t="shared" si="5"/>
        <v>100</v>
      </c>
      <c r="V18" s="11" t="str">
        <f>IF(COUNTA(A18),IF(ISERROR(VLOOKUP(N18+AB18,計算!$A$16:$B$219,2)),"",VLOOKUP(N18+AB18,計算!$A$16:$B$219,2)),"")</f>
        <v/>
      </c>
      <c r="W18" s="9">
        <f t="shared" si="6"/>
        <v>100</v>
      </c>
      <c r="X18" s="10">
        <f t="shared" si="7"/>
        <v>100</v>
      </c>
      <c r="Y18" s="11" t="str">
        <f>IF(COUNTA(A18),IF(ISERROR(VLOOKUP(O18+AB18,計算!$A$16:$B$219,2)),"",VLOOKUP(O18+AB18,計算!$A$16:$B$219,2)),"")</f>
        <v/>
      </c>
      <c r="Z18" s="19" t="str">
        <f>IF(COUNTA(A18),IF(ISERROR(VLOOKUP(MIN(M18,N18,O18)+AB18,計算!$A$16:$B$219,2)),"",VLOOKUP(MIN(M18,N18,O18)+AB18,計算!$A$16:$B$219,2)),"")</f>
        <v/>
      </c>
      <c r="AB18" s="20">
        <v>200</v>
      </c>
    </row>
    <row r="19" spans="1:28" x14ac:dyDescent="0.15">
      <c r="A19" s="16"/>
      <c r="B19" s="18" t="str">
        <f>IF(A19="","",団体設定!$B$6&amp;"-C"&amp;団体設定!$H$5&amp;"-"&amp;A19)</f>
        <v/>
      </c>
      <c r="C19" s="53"/>
      <c r="D19" s="16"/>
      <c r="E19" s="16"/>
      <c r="F19" s="16"/>
      <c r="G19" s="12" t="s">
        <v>57</v>
      </c>
      <c r="H19" s="16"/>
      <c r="I19" s="12" t="s">
        <v>58</v>
      </c>
      <c r="J19" s="16"/>
      <c r="K19" s="12" t="s">
        <v>60</v>
      </c>
      <c r="L19" s="7" t="s">
        <v>65</v>
      </c>
      <c r="M19" s="16"/>
      <c r="N19" s="16"/>
      <c r="O19" s="16"/>
      <c r="P19" s="13">
        <f t="shared" si="3"/>
        <v>0</v>
      </c>
      <c r="Q19" s="9">
        <f t="shared" si="8"/>
        <v>100</v>
      </c>
      <c r="R19" s="10">
        <f t="shared" si="0"/>
        <v>100</v>
      </c>
      <c r="S19" s="11" t="str">
        <f>IF(COUNTA(A19),IF(ISERROR(VLOOKUP(M19+AB19,計算!$A$16:$B$219,2)),"",VLOOKUP(M19+AB19,計算!$A$16:$B$219,2)),"")</f>
        <v/>
      </c>
      <c r="T19" s="9">
        <f t="shared" si="4"/>
        <v>100</v>
      </c>
      <c r="U19" s="10">
        <f t="shared" si="5"/>
        <v>100</v>
      </c>
      <c r="V19" s="11" t="str">
        <f>IF(COUNTA(A19),IF(ISERROR(VLOOKUP(N19+AB19,計算!$A$16:$B$219,2)),"",VLOOKUP(N19+AB19,計算!$A$16:$B$219,2)),"")</f>
        <v/>
      </c>
      <c r="W19" s="9">
        <f t="shared" si="6"/>
        <v>100</v>
      </c>
      <c r="X19" s="10">
        <f t="shared" si="7"/>
        <v>100</v>
      </c>
      <c r="Y19" s="11" t="str">
        <f>IF(COUNTA(A19),IF(ISERROR(VLOOKUP(O19+AB19,計算!$A$16:$B$219,2)),"",VLOOKUP(O19+AB19,計算!$A$16:$B$219,2)),"")</f>
        <v/>
      </c>
      <c r="Z19" s="19" t="str">
        <f>IF(COUNTA(A19),IF(ISERROR(VLOOKUP(MIN(M19,N19,O19)+AB19,計算!$A$16:$B$219,2)),"",VLOOKUP(MIN(M19,N19,O19)+AB19,計算!$A$16:$B$219,2)),"")</f>
        <v/>
      </c>
      <c r="AB19" s="20">
        <v>200</v>
      </c>
    </row>
    <row r="20" spans="1:28" x14ac:dyDescent="0.15">
      <c r="A20" s="16"/>
      <c r="B20" s="18" t="str">
        <f>IF(A20="","",団体設定!$B$6&amp;"-C"&amp;団体設定!$H$5&amp;"-"&amp;A20)</f>
        <v/>
      </c>
      <c r="C20" s="53"/>
      <c r="D20" s="16"/>
      <c r="E20" s="16"/>
      <c r="F20" s="16"/>
      <c r="G20" s="12" t="s">
        <v>57</v>
      </c>
      <c r="H20" s="16"/>
      <c r="I20" s="12" t="s">
        <v>58</v>
      </c>
      <c r="J20" s="16"/>
      <c r="K20" s="12" t="s">
        <v>60</v>
      </c>
      <c r="L20" s="7" t="s">
        <v>65</v>
      </c>
      <c r="M20" s="16"/>
      <c r="N20" s="16"/>
      <c r="O20" s="16"/>
      <c r="P20" s="13">
        <f t="shared" si="3"/>
        <v>0</v>
      </c>
      <c r="Q20" s="9">
        <f t="shared" si="8"/>
        <v>100</v>
      </c>
      <c r="R20" s="10">
        <f t="shared" si="0"/>
        <v>100</v>
      </c>
      <c r="S20" s="11" t="str">
        <f>IF(COUNTA(A20),IF(ISERROR(VLOOKUP(M20+AB20,計算!$A$16:$B$219,2)),"",VLOOKUP(M20+AB20,計算!$A$16:$B$219,2)),"")</f>
        <v/>
      </c>
      <c r="T20" s="9">
        <f t="shared" si="4"/>
        <v>100</v>
      </c>
      <c r="U20" s="10">
        <f t="shared" si="5"/>
        <v>100</v>
      </c>
      <c r="V20" s="11" t="str">
        <f>IF(COUNTA(A20),IF(ISERROR(VLOOKUP(N20+AB20,計算!$A$16:$B$219,2)),"",VLOOKUP(N20+AB20,計算!$A$16:$B$219,2)),"")</f>
        <v/>
      </c>
      <c r="W20" s="9">
        <f t="shared" si="6"/>
        <v>100</v>
      </c>
      <c r="X20" s="10">
        <f t="shared" si="7"/>
        <v>100</v>
      </c>
      <c r="Y20" s="11" t="str">
        <f>IF(COUNTA(A20),IF(ISERROR(VLOOKUP(O20+AB20,計算!$A$16:$B$219,2)),"",VLOOKUP(O20+AB20,計算!$A$16:$B$219,2)),"")</f>
        <v/>
      </c>
      <c r="Z20" s="19" t="str">
        <f>IF(COUNTA(A20),IF(ISERROR(VLOOKUP(MIN(M20,N20,O20)+AB20,計算!$A$16:$B$219,2)),"",VLOOKUP(MIN(M20,N20,O20)+AB20,計算!$A$16:$B$219,2)),"")</f>
        <v/>
      </c>
      <c r="AB20" s="20">
        <v>200</v>
      </c>
    </row>
    <row r="21" spans="1:28" x14ac:dyDescent="0.15">
      <c r="A21" s="16"/>
      <c r="B21" s="18" t="str">
        <f>IF(A21="","",団体設定!$B$6&amp;"-C"&amp;団体設定!$H$5&amp;"-"&amp;A21)</f>
        <v/>
      </c>
      <c r="C21" s="53"/>
      <c r="D21" s="16"/>
      <c r="E21" s="16"/>
      <c r="F21" s="16"/>
      <c r="G21" s="12" t="s">
        <v>57</v>
      </c>
      <c r="H21" s="16"/>
      <c r="I21" s="12" t="s">
        <v>58</v>
      </c>
      <c r="J21" s="16"/>
      <c r="K21" s="12" t="s">
        <v>60</v>
      </c>
      <c r="L21" s="7" t="s">
        <v>65</v>
      </c>
      <c r="M21" s="16"/>
      <c r="N21" s="16"/>
      <c r="O21" s="16"/>
      <c r="P21" s="13">
        <f t="shared" si="3"/>
        <v>0</v>
      </c>
      <c r="Q21" s="9">
        <f t="shared" si="8"/>
        <v>100</v>
      </c>
      <c r="R21" s="10">
        <f t="shared" si="0"/>
        <v>100</v>
      </c>
      <c r="S21" s="11" t="str">
        <f>IF(COUNTA(A21),IF(ISERROR(VLOOKUP(M21+AB21,計算!$A$16:$B$219,2)),"",VLOOKUP(M21+AB21,計算!$A$16:$B$219,2)),"")</f>
        <v/>
      </c>
      <c r="T21" s="9">
        <f t="shared" si="4"/>
        <v>100</v>
      </c>
      <c r="U21" s="10">
        <f t="shared" si="5"/>
        <v>100</v>
      </c>
      <c r="V21" s="11" t="str">
        <f>IF(COUNTA(A21),IF(ISERROR(VLOOKUP(N21+AB21,計算!$A$16:$B$219,2)),"",VLOOKUP(N21+AB21,計算!$A$16:$B$219,2)),"")</f>
        <v/>
      </c>
      <c r="W21" s="9">
        <f t="shared" si="6"/>
        <v>100</v>
      </c>
      <c r="X21" s="10">
        <f t="shared" si="7"/>
        <v>100</v>
      </c>
      <c r="Y21" s="11" t="str">
        <f>IF(COUNTA(A21),IF(ISERROR(VLOOKUP(O21+AB21,計算!$A$16:$B$219,2)),"",VLOOKUP(O21+AB21,計算!$A$16:$B$219,2)),"")</f>
        <v/>
      </c>
      <c r="Z21" s="19" t="str">
        <f>IF(COUNTA(A21),IF(ISERROR(VLOOKUP(MIN(M21,N21,O21)+AB21,計算!$A$16:$B$219,2)),"",VLOOKUP(MIN(M21,N21,O21)+AB21,計算!$A$16:$B$219,2)),"")</f>
        <v/>
      </c>
      <c r="AB21" s="20">
        <v>200</v>
      </c>
    </row>
    <row r="22" spans="1:28" x14ac:dyDescent="0.15">
      <c r="A22" s="16"/>
      <c r="B22" s="18" t="str">
        <f>IF(A22="","",団体設定!$B$6&amp;"-C"&amp;団体設定!$H$5&amp;"-"&amp;A22)</f>
        <v/>
      </c>
      <c r="C22" s="53"/>
      <c r="D22" s="16"/>
      <c r="E22" s="16"/>
      <c r="F22" s="16"/>
      <c r="G22" s="12" t="s">
        <v>57</v>
      </c>
      <c r="H22" s="16"/>
      <c r="I22" s="12" t="s">
        <v>58</v>
      </c>
      <c r="J22" s="16"/>
      <c r="K22" s="12" t="s">
        <v>60</v>
      </c>
      <c r="L22" s="7" t="s">
        <v>65</v>
      </c>
      <c r="M22" s="16"/>
      <c r="N22" s="16"/>
      <c r="O22" s="16"/>
      <c r="P22" s="13">
        <f t="shared" si="3"/>
        <v>0</v>
      </c>
      <c r="Q22" s="9">
        <f t="shared" si="8"/>
        <v>100</v>
      </c>
      <c r="R22" s="10">
        <f t="shared" si="0"/>
        <v>100</v>
      </c>
      <c r="S22" s="11" t="str">
        <f>IF(COUNTA(A22),IF(ISERROR(VLOOKUP(M22+AB22,計算!$A$16:$B$219,2)),"",VLOOKUP(M22+AB22,計算!$A$16:$B$219,2)),"")</f>
        <v/>
      </c>
      <c r="T22" s="9">
        <f t="shared" si="4"/>
        <v>100</v>
      </c>
      <c r="U22" s="10">
        <f t="shared" si="5"/>
        <v>100</v>
      </c>
      <c r="V22" s="11" t="str">
        <f>IF(COUNTA(A22),IF(ISERROR(VLOOKUP(N22+AB22,計算!$A$16:$B$219,2)),"",VLOOKUP(N22+AB22,計算!$A$16:$B$219,2)),"")</f>
        <v/>
      </c>
      <c r="W22" s="9">
        <f t="shared" si="6"/>
        <v>100</v>
      </c>
      <c r="X22" s="10">
        <f t="shared" si="7"/>
        <v>100</v>
      </c>
      <c r="Y22" s="11" t="str">
        <f>IF(COUNTA(A22),IF(ISERROR(VLOOKUP(O22+AB22,計算!$A$16:$B$219,2)),"",VLOOKUP(O22+AB22,計算!$A$16:$B$219,2)),"")</f>
        <v/>
      </c>
      <c r="Z22" s="19" t="str">
        <f>IF(COUNTA(A22),IF(ISERROR(VLOOKUP(MIN(M22,N22,O22)+AB22,計算!$A$16:$B$219,2)),"",VLOOKUP(MIN(M22,N22,O22)+AB22,計算!$A$16:$B$219,2)),"")</f>
        <v/>
      </c>
      <c r="AB22" s="20">
        <v>200</v>
      </c>
    </row>
    <row r="23" spans="1:28" x14ac:dyDescent="0.15">
      <c r="A23" s="16"/>
      <c r="B23" s="18" t="str">
        <f>IF(A23="","",団体設定!$B$6&amp;"-C"&amp;団体設定!$H$5&amp;"-"&amp;A23)</f>
        <v/>
      </c>
      <c r="C23" s="53"/>
      <c r="D23" s="16"/>
      <c r="E23" s="16"/>
      <c r="F23" s="16"/>
      <c r="G23" s="12" t="s">
        <v>57</v>
      </c>
      <c r="H23" s="16"/>
      <c r="I23" s="12" t="s">
        <v>58</v>
      </c>
      <c r="J23" s="16"/>
      <c r="K23" s="12" t="s">
        <v>60</v>
      </c>
      <c r="L23" s="7" t="s">
        <v>65</v>
      </c>
      <c r="M23" s="16"/>
      <c r="N23" s="16"/>
      <c r="O23" s="16"/>
      <c r="P23" s="13">
        <f t="shared" si="3"/>
        <v>0</v>
      </c>
      <c r="Q23" s="9">
        <f t="shared" si="8"/>
        <v>100</v>
      </c>
      <c r="R23" s="10">
        <f t="shared" si="0"/>
        <v>100</v>
      </c>
      <c r="S23" s="11" t="str">
        <f>IF(COUNTA(A23),IF(ISERROR(VLOOKUP(M23+AB23,計算!$A$16:$B$219,2)),"",VLOOKUP(M23+AB23,計算!$A$16:$B$219,2)),"")</f>
        <v/>
      </c>
      <c r="T23" s="9">
        <f t="shared" si="4"/>
        <v>100</v>
      </c>
      <c r="U23" s="10">
        <f t="shared" si="5"/>
        <v>100</v>
      </c>
      <c r="V23" s="11" t="str">
        <f>IF(COUNTA(A23),IF(ISERROR(VLOOKUP(N23+AB23,計算!$A$16:$B$219,2)),"",VLOOKUP(N23+AB23,計算!$A$16:$B$219,2)),"")</f>
        <v/>
      </c>
      <c r="W23" s="9">
        <f t="shared" si="6"/>
        <v>100</v>
      </c>
      <c r="X23" s="10">
        <f t="shared" si="7"/>
        <v>100</v>
      </c>
      <c r="Y23" s="11" t="str">
        <f>IF(COUNTA(A23),IF(ISERROR(VLOOKUP(O23+AB23,計算!$A$16:$B$219,2)),"",VLOOKUP(O23+AB23,計算!$A$16:$B$219,2)),"")</f>
        <v/>
      </c>
      <c r="Z23" s="19" t="str">
        <f>IF(COUNTA(A23),IF(ISERROR(VLOOKUP(MIN(M23,N23,O23)+AB23,計算!$A$16:$B$219,2)),"",VLOOKUP(MIN(M23,N23,O23)+AB23,計算!$A$16:$B$219,2)),"")</f>
        <v/>
      </c>
      <c r="AB23" s="20">
        <v>200</v>
      </c>
    </row>
    <row r="24" spans="1:28" x14ac:dyDescent="0.15">
      <c r="A24" s="16"/>
      <c r="B24" s="18" t="str">
        <f>IF(A24="","",団体設定!$B$6&amp;"-C"&amp;団体設定!$H$5&amp;"-"&amp;A24)</f>
        <v/>
      </c>
      <c r="C24" s="53"/>
      <c r="D24" s="16"/>
      <c r="E24" s="16"/>
      <c r="F24" s="16"/>
      <c r="G24" s="12" t="s">
        <v>57</v>
      </c>
      <c r="H24" s="16"/>
      <c r="I24" s="12" t="s">
        <v>58</v>
      </c>
      <c r="J24" s="16"/>
      <c r="K24" s="12" t="s">
        <v>60</v>
      </c>
      <c r="L24" s="7" t="s">
        <v>65</v>
      </c>
      <c r="M24" s="16"/>
      <c r="N24" s="16"/>
      <c r="O24" s="16"/>
      <c r="P24" s="13">
        <f t="shared" si="3"/>
        <v>0</v>
      </c>
      <c r="Q24" s="9">
        <f t="shared" si="8"/>
        <v>100</v>
      </c>
      <c r="R24" s="10">
        <f t="shared" si="0"/>
        <v>100</v>
      </c>
      <c r="S24" s="11" t="str">
        <f>IF(COUNTA(A24),IF(ISERROR(VLOOKUP(M24+AB24,計算!$A$16:$B$219,2)),"",VLOOKUP(M24+AB24,計算!$A$16:$B$219,2)),"")</f>
        <v/>
      </c>
      <c r="T24" s="9">
        <f t="shared" si="4"/>
        <v>100</v>
      </c>
      <c r="U24" s="10">
        <f t="shared" si="5"/>
        <v>100</v>
      </c>
      <c r="V24" s="11" t="str">
        <f>IF(COUNTA(A24),IF(ISERROR(VLOOKUP(N24+AB24,計算!$A$16:$B$219,2)),"",VLOOKUP(N24+AB24,計算!$A$16:$B$219,2)),"")</f>
        <v/>
      </c>
      <c r="W24" s="9">
        <f t="shared" si="6"/>
        <v>100</v>
      </c>
      <c r="X24" s="10">
        <f t="shared" si="7"/>
        <v>100</v>
      </c>
      <c r="Y24" s="11" t="str">
        <f>IF(COUNTA(A24),IF(ISERROR(VLOOKUP(O24+AB24,計算!$A$16:$B$219,2)),"",VLOOKUP(O24+AB24,計算!$A$16:$B$219,2)),"")</f>
        <v/>
      </c>
      <c r="Z24" s="19" t="str">
        <f>IF(COUNTA(A24),IF(ISERROR(VLOOKUP(MIN(M24,N24,O24)+AB24,計算!$A$16:$B$219,2)),"",VLOOKUP(MIN(M24,N24,O24)+AB24,計算!$A$16:$B$219,2)),"")</f>
        <v/>
      </c>
      <c r="AB24" s="20">
        <v>200</v>
      </c>
    </row>
    <row r="25" spans="1:28" x14ac:dyDescent="0.15">
      <c r="A25" s="16"/>
      <c r="B25" s="18" t="str">
        <f>IF(A25="","",団体設定!$B$6&amp;"-C"&amp;団体設定!$H$5&amp;"-"&amp;A25)</f>
        <v/>
      </c>
      <c r="C25" s="53"/>
      <c r="D25" s="16"/>
      <c r="E25" s="16"/>
      <c r="F25" s="16"/>
      <c r="G25" s="12" t="s">
        <v>57</v>
      </c>
      <c r="H25" s="16"/>
      <c r="I25" s="12" t="s">
        <v>58</v>
      </c>
      <c r="J25" s="16"/>
      <c r="K25" s="12" t="s">
        <v>60</v>
      </c>
      <c r="L25" s="7" t="s">
        <v>65</v>
      </c>
      <c r="M25" s="16"/>
      <c r="N25" s="16"/>
      <c r="O25" s="16"/>
      <c r="P25" s="13">
        <f t="shared" si="3"/>
        <v>0</v>
      </c>
      <c r="Q25" s="9">
        <f t="shared" si="8"/>
        <v>100</v>
      </c>
      <c r="R25" s="10">
        <f t="shared" si="0"/>
        <v>100</v>
      </c>
      <c r="S25" s="11" t="str">
        <f>IF(COUNTA(A25),IF(ISERROR(VLOOKUP(M25+AB25,計算!$A$16:$B$219,2)),"",VLOOKUP(M25+AB25,計算!$A$16:$B$219,2)),"")</f>
        <v/>
      </c>
      <c r="T25" s="9">
        <f t="shared" si="4"/>
        <v>100</v>
      </c>
      <c r="U25" s="10">
        <f t="shared" si="5"/>
        <v>100</v>
      </c>
      <c r="V25" s="11" t="str">
        <f>IF(COUNTA(A25),IF(ISERROR(VLOOKUP(N25+AB25,計算!$A$16:$B$219,2)),"",VLOOKUP(N25+AB25,計算!$A$16:$B$219,2)),"")</f>
        <v/>
      </c>
      <c r="W25" s="9">
        <f t="shared" si="6"/>
        <v>100</v>
      </c>
      <c r="X25" s="10">
        <f t="shared" si="7"/>
        <v>100</v>
      </c>
      <c r="Y25" s="11" t="str">
        <f>IF(COUNTA(A25),IF(ISERROR(VLOOKUP(O25+AB25,計算!$A$16:$B$219,2)),"",VLOOKUP(O25+AB25,計算!$A$16:$B$219,2)),"")</f>
        <v/>
      </c>
      <c r="Z25" s="19" t="str">
        <f>IF(COUNTA(A25),IF(ISERROR(VLOOKUP(MIN(M25,N25,O25)+AB25,計算!$A$16:$B$219,2)),"",VLOOKUP(MIN(M25,N25,O25)+AB25,計算!$A$16:$B$219,2)),"")</f>
        <v/>
      </c>
      <c r="AB25" s="20">
        <v>200</v>
      </c>
    </row>
    <row r="26" spans="1:28" x14ac:dyDescent="0.15">
      <c r="A26" s="16"/>
      <c r="B26" s="18" t="str">
        <f>IF(A26="","",団体設定!$B$6&amp;"-C"&amp;団体設定!$H$5&amp;"-"&amp;A26)</f>
        <v/>
      </c>
      <c r="C26" s="53"/>
      <c r="D26" s="16"/>
      <c r="E26" s="16"/>
      <c r="F26" s="16"/>
      <c r="G26" s="12" t="s">
        <v>57</v>
      </c>
      <c r="H26" s="16"/>
      <c r="I26" s="12" t="s">
        <v>58</v>
      </c>
      <c r="J26" s="16"/>
      <c r="K26" s="12" t="s">
        <v>60</v>
      </c>
      <c r="L26" s="7" t="s">
        <v>65</v>
      </c>
      <c r="M26" s="16"/>
      <c r="N26" s="16"/>
      <c r="O26" s="16"/>
      <c r="P26" s="13">
        <f t="shared" si="3"/>
        <v>0</v>
      </c>
      <c r="Q26" s="9">
        <f t="shared" si="8"/>
        <v>100</v>
      </c>
      <c r="R26" s="10">
        <f t="shared" si="0"/>
        <v>100</v>
      </c>
      <c r="S26" s="11" t="str">
        <f>IF(COUNTA(A26),IF(ISERROR(VLOOKUP(M26+AB26,計算!$A$16:$B$219,2)),"",VLOOKUP(M26+AB26,計算!$A$16:$B$219,2)),"")</f>
        <v/>
      </c>
      <c r="T26" s="9">
        <f t="shared" si="4"/>
        <v>100</v>
      </c>
      <c r="U26" s="10">
        <f t="shared" si="5"/>
        <v>100</v>
      </c>
      <c r="V26" s="11" t="str">
        <f>IF(COUNTA(A26),IF(ISERROR(VLOOKUP(N26+AB26,計算!$A$16:$B$219,2)),"",VLOOKUP(N26+AB26,計算!$A$16:$B$219,2)),"")</f>
        <v/>
      </c>
      <c r="W26" s="9">
        <f t="shared" si="6"/>
        <v>100</v>
      </c>
      <c r="X26" s="10">
        <f t="shared" si="7"/>
        <v>100</v>
      </c>
      <c r="Y26" s="11" t="str">
        <f>IF(COUNTA(A26),IF(ISERROR(VLOOKUP(O26+AB26,計算!$A$16:$B$219,2)),"",VLOOKUP(O26+AB26,計算!$A$16:$B$219,2)),"")</f>
        <v/>
      </c>
      <c r="Z26" s="19" t="str">
        <f>IF(COUNTA(A26),IF(ISERROR(VLOOKUP(MIN(M26,N26,O26)+AB26,計算!$A$16:$B$219,2)),"",VLOOKUP(MIN(M26,N26,O26)+AB26,計算!$A$16:$B$219,2)),"")</f>
        <v/>
      </c>
      <c r="AB26" s="20">
        <v>200</v>
      </c>
    </row>
    <row r="27" spans="1:28" x14ac:dyDescent="0.15">
      <c r="A27" s="16"/>
      <c r="B27" s="18" t="str">
        <f>IF(A27="","",団体設定!$B$6&amp;"-C"&amp;団体設定!$H$5&amp;"-"&amp;A27)</f>
        <v/>
      </c>
      <c r="C27" s="53"/>
      <c r="D27" s="16"/>
      <c r="E27" s="16"/>
      <c r="F27" s="16"/>
      <c r="G27" s="12" t="s">
        <v>57</v>
      </c>
      <c r="H27" s="16"/>
      <c r="I27" s="12" t="s">
        <v>58</v>
      </c>
      <c r="J27" s="16"/>
      <c r="K27" s="12" t="s">
        <v>60</v>
      </c>
      <c r="L27" s="7" t="s">
        <v>65</v>
      </c>
      <c r="M27" s="16"/>
      <c r="N27" s="16"/>
      <c r="O27" s="16"/>
      <c r="P27" s="13">
        <f t="shared" si="3"/>
        <v>0</v>
      </c>
      <c r="Q27" s="9">
        <f t="shared" si="8"/>
        <v>100</v>
      </c>
      <c r="R27" s="10">
        <f t="shared" si="0"/>
        <v>100</v>
      </c>
      <c r="S27" s="11" t="str">
        <f>IF(COUNTA(A27),IF(ISERROR(VLOOKUP(M27+AB27,計算!$A$16:$B$219,2)),"",VLOOKUP(M27+AB27,計算!$A$16:$B$219,2)),"")</f>
        <v/>
      </c>
      <c r="T27" s="9">
        <f t="shared" si="4"/>
        <v>100</v>
      </c>
      <c r="U27" s="10">
        <f t="shared" si="5"/>
        <v>100</v>
      </c>
      <c r="V27" s="11" t="str">
        <f>IF(COUNTA(A27),IF(ISERROR(VLOOKUP(N27+AB27,計算!$A$16:$B$219,2)),"",VLOOKUP(N27+AB27,計算!$A$16:$B$219,2)),"")</f>
        <v/>
      </c>
      <c r="W27" s="9">
        <f t="shared" si="6"/>
        <v>100</v>
      </c>
      <c r="X27" s="10">
        <f t="shared" si="7"/>
        <v>100</v>
      </c>
      <c r="Y27" s="11" t="str">
        <f>IF(COUNTA(A27),IF(ISERROR(VLOOKUP(O27+AB27,計算!$A$16:$B$219,2)),"",VLOOKUP(O27+AB27,計算!$A$16:$B$219,2)),"")</f>
        <v/>
      </c>
      <c r="Z27" s="19" t="str">
        <f>IF(COUNTA(A27),IF(ISERROR(VLOOKUP(MIN(M27,N27,O27)+AB27,計算!$A$16:$B$219,2)),"",VLOOKUP(MIN(M27,N27,O27)+AB27,計算!$A$16:$B$219,2)),"")</f>
        <v/>
      </c>
      <c r="AB27" s="20">
        <v>200</v>
      </c>
    </row>
    <row r="28" spans="1:28" x14ac:dyDescent="0.15">
      <c r="A28" s="16"/>
      <c r="B28" s="18" t="str">
        <f>IF(A28="","",団体設定!$B$6&amp;"-C"&amp;団体設定!$H$5&amp;"-"&amp;A28)</f>
        <v/>
      </c>
      <c r="C28" s="53"/>
      <c r="D28" s="16"/>
      <c r="E28" s="16"/>
      <c r="F28" s="16"/>
      <c r="G28" s="12" t="s">
        <v>57</v>
      </c>
      <c r="H28" s="16"/>
      <c r="I28" s="12" t="s">
        <v>58</v>
      </c>
      <c r="J28" s="16"/>
      <c r="K28" s="12" t="s">
        <v>60</v>
      </c>
      <c r="L28" s="7" t="s">
        <v>65</v>
      </c>
      <c r="M28" s="16"/>
      <c r="N28" s="16"/>
      <c r="O28" s="16"/>
      <c r="P28" s="13">
        <f t="shared" si="3"/>
        <v>0</v>
      </c>
      <c r="Q28" s="9">
        <f t="shared" si="8"/>
        <v>100</v>
      </c>
      <c r="R28" s="10">
        <f t="shared" si="0"/>
        <v>100</v>
      </c>
      <c r="S28" s="11" t="str">
        <f>IF(COUNTA(A28),IF(ISERROR(VLOOKUP(M28+AB28,計算!$A$16:$B$219,2)),"",VLOOKUP(M28+AB28,計算!$A$16:$B$219,2)),"")</f>
        <v/>
      </c>
      <c r="T28" s="9">
        <f t="shared" si="4"/>
        <v>100</v>
      </c>
      <c r="U28" s="10">
        <f t="shared" si="5"/>
        <v>100</v>
      </c>
      <c r="V28" s="11" t="str">
        <f>IF(COUNTA(A28),IF(ISERROR(VLOOKUP(N28+AB28,計算!$A$16:$B$219,2)),"",VLOOKUP(N28+AB28,計算!$A$16:$B$219,2)),"")</f>
        <v/>
      </c>
      <c r="W28" s="9">
        <f t="shared" si="6"/>
        <v>100</v>
      </c>
      <c r="X28" s="10">
        <f t="shared" si="7"/>
        <v>100</v>
      </c>
      <c r="Y28" s="11" t="str">
        <f>IF(COUNTA(A28),IF(ISERROR(VLOOKUP(O28+AB28,計算!$A$16:$B$219,2)),"",VLOOKUP(O28+AB28,計算!$A$16:$B$219,2)),"")</f>
        <v/>
      </c>
      <c r="Z28" s="19" t="str">
        <f>IF(COUNTA(A28),IF(ISERROR(VLOOKUP(MIN(M28,N28,O28)+AB28,計算!$A$16:$B$219,2)),"",VLOOKUP(MIN(M28,N28,O28)+AB28,計算!$A$16:$B$219,2)),"")</f>
        <v/>
      </c>
      <c r="AB28" s="20">
        <v>200</v>
      </c>
    </row>
    <row r="29" spans="1:28" x14ac:dyDescent="0.15">
      <c r="A29" s="16"/>
      <c r="B29" s="18" t="str">
        <f>IF(A29="","",団体設定!$B$6&amp;"-C"&amp;団体設定!$H$5&amp;"-"&amp;A29)</f>
        <v/>
      </c>
      <c r="C29" s="53"/>
      <c r="D29" s="16"/>
      <c r="E29" s="16"/>
      <c r="F29" s="16"/>
      <c r="G29" s="12" t="s">
        <v>57</v>
      </c>
      <c r="H29" s="16"/>
      <c r="I29" s="12" t="s">
        <v>58</v>
      </c>
      <c r="J29" s="16"/>
      <c r="K29" s="12" t="s">
        <v>60</v>
      </c>
      <c r="L29" s="7" t="s">
        <v>65</v>
      </c>
      <c r="M29" s="16"/>
      <c r="N29" s="16"/>
      <c r="O29" s="16"/>
      <c r="P29" s="13">
        <f t="shared" si="3"/>
        <v>0</v>
      </c>
      <c r="Q29" s="9">
        <f t="shared" si="8"/>
        <v>100</v>
      </c>
      <c r="R29" s="10">
        <f t="shared" si="0"/>
        <v>100</v>
      </c>
      <c r="S29" s="11" t="str">
        <f>IF(COUNTA(A29),IF(ISERROR(VLOOKUP(M29+AB29,計算!$A$16:$B$219,2)),"",VLOOKUP(M29+AB29,計算!$A$16:$B$219,2)),"")</f>
        <v/>
      </c>
      <c r="T29" s="9">
        <f t="shared" si="4"/>
        <v>100</v>
      </c>
      <c r="U29" s="10">
        <f t="shared" si="5"/>
        <v>100</v>
      </c>
      <c r="V29" s="11" t="str">
        <f>IF(COUNTA(A29),IF(ISERROR(VLOOKUP(N29+AB29,計算!$A$16:$B$219,2)),"",VLOOKUP(N29+AB29,計算!$A$16:$B$219,2)),"")</f>
        <v/>
      </c>
      <c r="W29" s="9">
        <f t="shared" si="6"/>
        <v>100</v>
      </c>
      <c r="X29" s="10">
        <f t="shared" si="7"/>
        <v>100</v>
      </c>
      <c r="Y29" s="11" t="str">
        <f>IF(COUNTA(A29),IF(ISERROR(VLOOKUP(O29+AB29,計算!$A$16:$B$219,2)),"",VLOOKUP(O29+AB29,計算!$A$16:$B$219,2)),"")</f>
        <v/>
      </c>
      <c r="Z29" s="19" t="str">
        <f>IF(COUNTA(A29),IF(ISERROR(VLOOKUP(MIN(M29,N29,O29)+AB29,計算!$A$16:$B$219,2)),"",VLOOKUP(MIN(M29,N29,O29)+AB29,計算!$A$16:$B$219,2)),"")</f>
        <v/>
      </c>
      <c r="AB29" s="20">
        <v>200</v>
      </c>
    </row>
    <row r="30" spans="1:28" x14ac:dyDescent="0.15">
      <c r="A30" s="16"/>
      <c r="B30" s="18" t="str">
        <f>IF(A30="","",団体設定!$B$6&amp;"-C"&amp;団体設定!$H$5&amp;"-"&amp;A30)</f>
        <v/>
      </c>
      <c r="C30" s="53"/>
      <c r="D30" s="16"/>
      <c r="E30" s="16"/>
      <c r="F30" s="16"/>
      <c r="G30" s="12" t="s">
        <v>57</v>
      </c>
      <c r="H30" s="16"/>
      <c r="I30" s="12" t="s">
        <v>58</v>
      </c>
      <c r="J30" s="16"/>
      <c r="K30" s="12" t="s">
        <v>60</v>
      </c>
      <c r="L30" s="7" t="s">
        <v>65</v>
      </c>
      <c r="M30" s="16"/>
      <c r="N30" s="16"/>
      <c r="O30" s="16"/>
      <c r="P30" s="13">
        <f t="shared" si="3"/>
        <v>0</v>
      </c>
      <c r="Q30" s="9">
        <f t="shared" si="8"/>
        <v>100</v>
      </c>
      <c r="R30" s="10">
        <f t="shared" si="0"/>
        <v>100</v>
      </c>
      <c r="S30" s="11" t="str">
        <f>IF(COUNTA(A30),IF(ISERROR(VLOOKUP(M30+AB30,計算!$A$16:$B$219,2)),"",VLOOKUP(M30+AB30,計算!$A$16:$B$219,2)),"")</f>
        <v/>
      </c>
      <c r="T30" s="9">
        <f t="shared" si="4"/>
        <v>100</v>
      </c>
      <c r="U30" s="10">
        <f t="shared" si="5"/>
        <v>100</v>
      </c>
      <c r="V30" s="11" t="str">
        <f>IF(COUNTA(A30),IF(ISERROR(VLOOKUP(N30+AB30,計算!$A$16:$B$219,2)),"",VLOOKUP(N30+AB30,計算!$A$16:$B$219,2)),"")</f>
        <v/>
      </c>
      <c r="W30" s="9">
        <f t="shared" si="6"/>
        <v>100</v>
      </c>
      <c r="X30" s="10">
        <f t="shared" si="7"/>
        <v>100</v>
      </c>
      <c r="Y30" s="11" t="str">
        <f>IF(COUNTA(A30),IF(ISERROR(VLOOKUP(O30+AB30,計算!$A$16:$B$219,2)),"",VLOOKUP(O30+AB30,計算!$A$16:$B$219,2)),"")</f>
        <v/>
      </c>
      <c r="Z30" s="19" t="str">
        <f>IF(COUNTA(A30),IF(ISERROR(VLOOKUP(MIN(M30,N30,O30)+AB30,計算!$A$16:$B$219,2)),"",VLOOKUP(MIN(M30,N30,O30)+AB30,計算!$A$16:$B$219,2)),"")</f>
        <v/>
      </c>
      <c r="AB30" s="20">
        <v>200</v>
      </c>
    </row>
    <row r="31" spans="1:28" x14ac:dyDescent="0.15">
      <c r="A31" s="16"/>
      <c r="B31" s="18" t="str">
        <f>IF(A31="","",団体設定!$B$6&amp;"-C"&amp;団体設定!$H$5&amp;"-"&amp;A31)</f>
        <v/>
      </c>
      <c r="C31" s="53"/>
      <c r="D31" s="16"/>
      <c r="E31" s="16"/>
      <c r="F31" s="16"/>
      <c r="G31" s="12" t="s">
        <v>57</v>
      </c>
      <c r="H31" s="16"/>
      <c r="I31" s="12" t="s">
        <v>58</v>
      </c>
      <c r="J31" s="16"/>
      <c r="K31" s="12" t="s">
        <v>60</v>
      </c>
      <c r="L31" s="7" t="s">
        <v>65</v>
      </c>
      <c r="M31" s="16"/>
      <c r="N31" s="16"/>
      <c r="O31" s="16"/>
      <c r="P31" s="13">
        <f t="shared" si="3"/>
        <v>0</v>
      </c>
      <c r="Q31" s="9">
        <f t="shared" si="8"/>
        <v>100</v>
      </c>
      <c r="R31" s="10">
        <f t="shared" si="0"/>
        <v>100</v>
      </c>
      <c r="S31" s="11" t="str">
        <f>IF(COUNTA(A31),IF(ISERROR(VLOOKUP(M31+AB31,計算!$A$16:$B$219,2)),"",VLOOKUP(M31+AB31,計算!$A$16:$B$219,2)),"")</f>
        <v/>
      </c>
      <c r="T31" s="9">
        <f t="shared" si="4"/>
        <v>100</v>
      </c>
      <c r="U31" s="10">
        <f t="shared" si="5"/>
        <v>100</v>
      </c>
      <c r="V31" s="11" t="str">
        <f>IF(COUNTA(A31),IF(ISERROR(VLOOKUP(N31+AB31,計算!$A$16:$B$219,2)),"",VLOOKUP(N31+AB31,計算!$A$16:$B$219,2)),"")</f>
        <v/>
      </c>
      <c r="W31" s="9">
        <f t="shared" si="6"/>
        <v>100</v>
      </c>
      <c r="X31" s="10">
        <f t="shared" si="7"/>
        <v>100</v>
      </c>
      <c r="Y31" s="11" t="str">
        <f>IF(COUNTA(A31),IF(ISERROR(VLOOKUP(O31+AB31,計算!$A$16:$B$219,2)),"",VLOOKUP(O31+AB31,計算!$A$16:$B$219,2)),"")</f>
        <v/>
      </c>
      <c r="Z31" s="19" t="str">
        <f>IF(COUNTA(A31),IF(ISERROR(VLOOKUP(MIN(M31,N31,O31)+AB31,計算!$A$16:$B$219,2)),"",VLOOKUP(MIN(M31,N31,O31)+AB31,計算!$A$16:$B$219,2)),"")</f>
        <v/>
      </c>
      <c r="AB31" s="20">
        <v>200</v>
      </c>
    </row>
    <row r="32" spans="1:28" x14ac:dyDescent="0.15">
      <c r="A32" s="16"/>
      <c r="B32" s="18" t="str">
        <f>IF(A32="","",団体設定!$B$6&amp;"-C"&amp;団体設定!$H$5&amp;"-"&amp;A32)</f>
        <v/>
      </c>
      <c r="C32" s="53"/>
      <c r="D32" s="16"/>
      <c r="E32" s="16"/>
      <c r="F32" s="16"/>
      <c r="G32" s="12" t="s">
        <v>57</v>
      </c>
      <c r="H32" s="16"/>
      <c r="I32" s="12" t="s">
        <v>58</v>
      </c>
      <c r="J32" s="16"/>
      <c r="K32" s="12" t="s">
        <v>60</v>
      </c>
      <c r="L32" s="7" t="s">
        <v>65</v>
      </c>
      <c r="M32" s="16"/>
      <c r="N32" s="16"/>
      <c r="O32" s="16"/>
      <c r="P32" s="13">
        <f t="shared" si="3"/>
        <v>0</v>
      </c>
      <c r="Q32" s="9">
        <f t="shared" si="8"/>
        <v>100</v>
      </c>
      <c r="R32" s="10">
        <f t="shared" si="0"/>
        <v>100</v>
      </c>
      <c r="S32" s="11" t="str">
        <f>IF(COUNTA(A32),IF(ISERROR(VLOOKUP(M32+AB32,計算!$A$16:$B$219,2)),"",VLOOKUP(M32+AB32,計算!$A$16:$B$219,2)),"")</f>
        <v/>
      </c>
      <c r="T32" s="9">
        <f t="shared" si="4"/>
        <v>100</v>
      </c>
      <c r="U32" s="10">
        <f t="shared" si="5"/>
        <v>100</v>
      </c>
      <c r="V32" s="11" t="str">
        <f>IF(COUNTA(A32),IF(ISERROR(VLOOKUP(N32+AB32,計算!$A$16:$B$219,2)),"",VLOOKUP(N32+AB32,計算!$A$16:$B$219,2)),"")</f>
        <v/>
      </c>
      <c r="W32" s="9">
        <f t="shared" si="6"/>
        <v>100</v>
      </c>
      <c r="X32" s="10">
        <f t="shared" si="7"/>
        <v>100</v>
      </c>
      <c r="Y32" s="11" t="str">
        <f>IF(COUNTA(A32),IF(ISERROR(VLOOKUP(O32+AB32,計算!$A$16:$B$219,2)),"",VLOOKUP(O32+AB32,計算!$A$16:$B$219,2)),"")</f>
        <v/>
      </c>
      <c r="Z32" s="19" t="str">
        <f>IF(COUNTA(A32),IF(ISERROR(VLOOKUP(MIN(M32,N32,O32)+AB32,計算!$A$16:$B$219,2)),"",VLOOKUP(MIN(M32,N32,O32)+AB32,計算!$A$16:$B$219,2)),"")</f>
        <v/>
      </c>
      <c r="AB32" s="20">
        <v>200</v>
      </c>
    </row>
    <row r="33" spans="1:28" x14ac:dyDescent="0.15">
      <c r="A33" s="16"/>
      <c r="B33" s="18" t="str">
        <f>IF(A33="","",団体設定!$B$6&amp;"-C"&amp;団体設定!$H$5&amp;"-"&amp;A33)</f>
        <v/>
      </c>
      <c r="C33" s="53"/>
      <c r="D33" s="16"/>
      <c r="E33" s="16"/>
      <c r="F33" s="16"/>
      <c r="G33" s="12" t="s">
        <v>57</v>
      </c>
      <c r="H33" s="16"/>
      <c r="I33" s="12" t="s">
        <v>58</v>
      </c>
      <c r="J33" s="16"/>
      <c r="K33" s="12" t="s">
        <v>60</v>
      </c>
      <c r="L33" s="7" t="s">
        <v>65</v>
      </c>
      <c r="M33" s="16"/>
      <c r="N33" s="16"/>
      <c r="O33" s="16"/>
      <c r="P33" s="13">
        <f t="shared" si="3"/>
        <v>0</v>
      </c>
      <c r="Q33" s="9">
        <f t="shared" si="8"/>
        <v>100</v>
      </c>
      <c r="R33" s="10">
        <f t="shared" si="0"/>
        <v>100</v>
      </c>
      <c r="S33" s="11" t="str">
        <f>IF(COUNTA(A33),IF(ISERROR(VLOOKUP(M33+AB33,計算!$A$16:$B$219,2)),"",VLOOKUP(M33+AB33,計算!$A$16:$B$219,2)),"")</f>
        <v/>
      </c>
      <c r="T33" s="9">
        <f t="shared" si="4"/>
        <v>100</v>
      </c>
      <c r="U33" s="10">
        <f t="shared" si="5"/>
        <v>100</v>
      </c>
      <c r="V33" s="11" t="str">
        <f>IF(COUNTA(A33),IF(ISERROR(VLOOKUP(N33+AB33,計算!$A$16:$B$219,2)),"",VLOOKUP(N33+AB33,計算!$A$16:$B$219,2)),"")</f>
        <v/>
      </c>
      <c r="W33" s="9">
        <f t="shared" si="6"/>
        <v>100</v>
      </c>
      <c r="X33" s="10">
        <f t="shared" si="7"/>
        <v>100</v>
      </c>
      <c r="Y33" s="11" t="str">
        <f>IF(COUNTA(A33),IF(ISERROR(VLOOKUP(O33+AB33,計算!$A$16:$B$219,2)),"",VLOOKUP(O33+AB33,計算!$A$16:$B$219,2)),"")</f>
        <v/>
      </c>
      <c r="Z33" s="19" t="str">
        <f>IF(COUNTA(A33),IF(ISERROR(VLOOKUP(MIN(M33,N33,O33)+AB33,計算!$A$16:$B$219,2)),"",VLOOKUP(MIN(M33,N33,O33)+AB33,計算!$A$16:$B$219,2)),"")</f>
        <v/>
      </c>
      <c r="AB33" s="20">
        <v>200</v>
      </c>
    </row>
    <row r="34" spans="1:28" x14ac:dyDescent="0.15">
      <c r="A34" s="16"/>
      <c r="B34" s="18" t="str">
        <f>IF(A34="","",団体設定!$B$6&amp;"-C"&amp;団体設定!$H$5&amp;"-"&amp;A34)</f>
        <v/>
      </c>
      <c r="C34" s="53"/>
      <c r="D34" s="16"/>
      <c r="E34" s="16"/>
      <c r="F34" s="16"/>
      <c r="G34" s="12" t="s">
        <v>57</v>
      </c>
      <c r="H34" s="16"/>
      <c r="I34" s="12" t="s">
        <v>58</v>
      </c>
      <c r="J34" s="16"/>
      <c r="K34" s="12" t="s">
        <v>60</v>
      </c>
      <c r="L34" s="7" t="s">
        <v>65</v>
      </c>
      <c r="M34" s="16"/>
      <c r="N34" s="16"/>
      <c r="O34" s="16"/>
      <c r="P34" s="13">
        <f t="shared" si="3"/>
        <v>0</v>
      </c>
      <c r="Q34" s="9">
        <f t="shared" si="8"/>
        <v>100</v>
      </c>
      <c r="R34" s="10">
        <f t="shared" si="0"/>
        <v>100</v>
      </c>
      <c r="S34" s="11" t="str">
        <f>IF(COUNTA(A34),IF(ISERROR(VLOOKUP(M34+AB34,計算!$A$16:$B$219,2)),"",VLOOKUP(M34+AB34,計算!$A$16:$B$219,2)),"")</f>
        <v/>
      </c>
      <c r="T34" s="9">
        <f t="shared" si="4"/>
        <v>100</v>
      </c>
      <c r="U34" s="10">
        <f t="shared" si="5"/>
        <v>100</v>
      </c>
      <c r="V34" s="11" t="str">
        <f>IF(COUNTA(A34),IF(ISERROR(VLOOKUP(N34+AB34,計算!$A$16:$B$219,2)),"",VLOOKUP(N34+AB34,計算!$A$16:$B$219,2)),"")</f>
        <v/>
      </c>
      <c r="W34" s="9">
        <f t="shared" si="6"/>
        <v>100</v>
      </c>
      <c r="X34" s="10">
        <f t="shared" si="7"/>
        <v>100</v>
      </c>
      <c r="Y34" s="11" t="str">
        <f>IF(COUNTA(A34),IF(ISERROR(VLOOKUP(O34+AB34,計算!$A$16:$B$219,2)),"",VLOOKUP(O34+AB34,計算!$A$16:$B$219,2)),"")</f>
        <v/>
      </c>
      <c r="Z34" s="19" t="str">
        <f>IF(COUNTA(A34),IF(ISERROR(VLOOKUP(MIN(M34,N34,O34)+AB34,計算!$A$16:$B$219,2)),"",VLOOKUP(MIN(M34,N34,O34)+AB34,計算!$A$16:$B$219,2)),"")</f>
        <v/>
      </c>
      <c r="AB34" s="20">
        <v>200</v>
      </c>
    </row>
    <row r="35" spans="1:28" x14ac:dyDescent="0.15">
      <c r="A35" s="16"/>
      <c r="B35" s="18" t="str">
        <f>IF(A35="","",団体設定!$B$6&amp;"-C"&amp;団体設定!$H$5&amp;"-"&amp;A35)</f>
        <v/>
      </c>
      <c r="C35" s="53"/>
      <c r="D35" s="16"/>
      <c r="E35" s="16"/>
      <c r="F35" s="16"/>
      <c r="G35" s="12" t="s">
        <v>57</v>
      </c>
      <c r="H35" s="16"/>
      <c r="I35" s="12" t="s">
        <v>58</v>
      </c>
      <c r="J35" s="16"/>
      <c r="K35" s="12" t="s">
        <v>60</v>
      </c>
      <c r="L35" s="7" t="s">
        <v>65</v>
      </c>
      <c r="M35" s="16"/>
      <c r="N35" s="16"/>
      <c r="O35" s="16"/>
      <c r="P35" s="13">
        <f t="shared" si="3"/>
        <v>0</v>
      </c>
      <c r="Q35" s="9">
        <f t="shared" si="8"/>
        <v>100</v>
      </c>
      <c r="R35" s="10">
        <f t="shared" si="0"/>
        <v>100</v>
      </c>
      <c r="S35" s="11" t="str">
        <f>IF(COUNTA(A35),IF(ISERROR(VLOOKUP(M35+AB35,計算!$A$16:$B$219,2)),"",VLOOKUP(M35+AB35,計算!$A$16:$B$219,2)),"")</f>
        <v/>
      </c>
      <c r="T35" s="9">
        <f t="shared" si="4"/>
        <v>100</v>
      </c>
      <c r="U35" s="10">
        <f t="shared" si="5"/>
        <v>100</v>
      </c>
      <c r="V35" s="11" t="str">
        <f>IF(COUNTA(A35),IF(ISERROR(VLOOKUP(N35+AB35,計算!$A$16:$B$219,2)),"",VLOOKUP(N35+AB35,計算!$A$16:$B$219,2)),"")</f>
        <v/>
      </c>
      <c r="W35" s="9">
        <f t="shared" si="6"/>
        <v>100</v>
      </c>
      <c r="X35" s="10">
        <f t="shared" si="7"/>
        <v>100</v>
      </c>
      <c r="Y35" s="11" t="str">
        <f>IF(COUNTA(A35),IF(ISERROR(VLOOKUP(O35+AB35,計算!$A$16:$B$219,2)),"",VLOOKUP(O35+AB35,計算!$A$16:$B$219,2)),"")</f>
        <v/>
      </c>
      <c r="Z35" s="19" t="str">
        <f>IF(COUNTA(A35),IF(ISERROR(VLOOKUP(MIN(M35,N35,O35)+AB35,計算!$A$16:$B$219,2)),"",VLOOKUP(MIN(M35,N35,O35)+AB35,計算!$A$16:$B$219,2)),"")</f>
        <v/>
      </c>
      <c r="AB35" s="20">
        <v>200</v>
      </c>
    </row>
    <row r="36" spans="1:28" x14ac:dyDescent="0.15">
      <c r="A36" s="16"/>
      <c r="B36" s="18" t="str">
        <f>IF(A36="","",団体設定!$B$6&amp;"-C"&amp;団体設定!$H$5&amp;"-"&amp;A36)</f>
        <v/>
      </c>
      <c r="C36" s="53"/>
      <c r="D36" s="16"/>
      <c r="E36" s="16"/>
      <c r="F36" s="16"/>
      <c r="G36" s="12" t="s">
        <v>57</v>
      </c>
      <c r="H36" s="16"/>
      <c r="I36" s="12" t="s">
        <v>58</v>
      </c>
      <c r="J36" s="16"/>
      <c r="K36" s="12" t="s">
        <v>60</v>
      </c>
      <c r="L36" s="7" t="s">
        <v>65</v>
      </c>
      <c r="M36" s="16"/>
      <c r="N36" s="16"/>
      <c r="O36" s="16"/>
      <c r="P36" s="13">
        <f t="shared" si="3"/>
        <v>0</v>
      </c>
      <c r="Q36" s="9">
        <f t="shared" si="8"/>
        <v>100</v>
      </c>
      <c r="R36" s="10">
        <f t="shared" si="0"/>
        <v>100</v>
      </c>
      <c r="S36" s="11" t="str">
        <f>IF(COUNTA(A36),IF(ISERROR(VLOOKUP(M36+AB36,計算!$A$16:$B$219,2)),"",VLOOKUP(M36+AB36,計算!$A$16:$B$219,2)),"")</f>
        <v/>
      </c>
      <c r="T36" s="9">
        <f t="shared" si="4"/>
        <v>100</v>
      </c>
      <c r="U36" s="10">
        <f t="shared" si="5"/>
        <v>100</v>
      </c>
      <c r="V36" s="11" t="str">
        <f>IF(COUNTA(A36),IF(ISERROR(VLOOKUP(N36+AB36,計算!$A$16:$B$219,2)),"",VLOOKUP(N36+AB36,計算!$A$16:$B$219,2)),"")</f>
        <v/>
      </c>
      <c r="W36" s="9">
        <f t="shared" si="6"/>
        <v>100</v>
      </c>
      <c r="X36" s="10">
        <f t="shared" si="7"/>
        <v>100</v>
      </c>
      <c r="Y36" s="11" t="str">
        <f>IF(COUNTA(A36),IF(ISERROR(VLOOKUP(O36+AB36,計算!$A$16:$B$219,2)),"",VLOOKUP(O36+AB36,計算!$A$16:$B$219,2)),"")</f>
        <v/>
      </c>
      <c r="Z36" s="19" t="str">
        <f>IF(COUNTA(A36),IF(ISERROR(VLOOKUP(MIN(M36,N36,O36)+AB36,計算!$A$16:$B$219,2)),"",VLOOKUP(MIN(M36,N36,O36)+AB36,計算!$A$16:$B$219,2)),"")</f>
        <v/>
      </c>
      <c r="AB36" s="20">
        <v>200</v>
      </c>
    </row>
    <row r="37" spans="1:28" x14ac:dyDescent="0.15">
      <c r="A37" s="16"/>
      <c r="B37" s="18" t="str">
        <f>IF(A37="","",団体設定!$B$6&amp;"-C"&amp;団体設定!$H$5&amp;"-"&amp;A37)</f>
        <v/>
      </c>
      <c r="C37" s="53"/>
      <c r="D37" s="16"/>
      <c r="E37" s="16"/>
      <c r="F37" s="16"/>
      <c r="G37" s="12" t="s">
        <v>57</v>
      </c>
      <c r="H37" s="16"/>
      <c r="I37" s="12" t="s">
        <v>58</v>
      </c>
      <c r="J37" s="16"/>
      <c r="K37" s="12" t="s">
        <v>60</v>
      </c>
      <c r="L37" s="7" t="s">
        <v>65</v>
      </c>
      <c r="M37" s="16"/>
      <c r="N37" s="16"/>
      <c r="O37" s="16"/>
      <c r="P37" s="13">
        <f t="shared" si="3"/>
        <v>0</v>
      </c>
      <c r="Q37" s="9">
        <f t="shared" si="8"/>
        <v>100</v>
      </c>
      <c r="R37" s="10">
        <f t="shared" si="0"/>
        <v>100</v>
      </c>
      <c r="S37" s="11" t="str">
        <f>IF(COUNTA(A37),IF(ISERROR(VLOOKUP(M37+AB37,計算!$A$16:$B$219,2)),"",VLOOKUP(M37+AB37,計算!$A$16:$B$219,2)),"")</f>
        <v/>
      </c>
      <c r="T37" s="9">
        <f t="shared" si="4"/>
        <v>100</v>
      </c>
      <c r="U37" s="10">
        <f t="shared" si="5"/>
        <v>100</v>
      </c>
      <c r="V37" s="11" t="str">
        <f>IF(COUNTA(A37),IF(ISERROR(VLOOKUP(N37+AB37,計算!$A$16:$B$219,2)),"",VLOOKUP(N37+AB37,計算!$A$16:$B$219,2)),"")</f>
        <v/>
      </c>
      <c r="W37" s="9">
        <f t="shared" si="6"/>
        <v>100</v>
      </c>
      <c r="X37" s="10">
        <f t="shared" si="7"/>
        <v>100</v>
      </c>
      <c r="Y37" s="11" t="str">
        <f>IF(COUNTA(A37),IF(ISERROR(VLOOKUP(O37+AB37,計算!$A$16:$B$219,2)),"",VLOOKUP(O37+AB37,計算!$A$16:$B$219,2)),"")</f>
        <v/>
      </c>
      <c r="Z37" s="19" t="str">
        <f>IF(COUNTA(A37),IF(ISERROR(VLOOKUP(MIN(M37,N37,O37)+AB37,計算!$A$16:$B$219,2)),"",VLOOKUP(MIN(M37,N37,O37)+AB37,計算!$A$16:$B$219,2)),"")</f>
        <v/>
      </c>
      <c r="AB37" s="20">
        <v>200</v>
      </c>
    </row>
    <row r="38" spans="1:28" x14ac:dyDescent="0.15">
      <c r="A38" s="16"/>
      <c r="B38" s="18" t="str">
        <f>IF(A38="","",団体設定!$B$6&amp;"-C"&amp;団体設定!$H$5&amp;"-"&amp;A38)</f>
        <v/>
      </c>
      <c r="C38" s="53"/>
      <c r="D38" s="16"/>
      <c r="E38" s="16"/>
      <c r="F38" s="16"/>
      <c r="G38" s="12" t="s">
        <v>57</v>
      </c>
      <c r="H38" s="16"/>
      <c r="I38" s="12" t="s">
        <v>58</v>
      </c>
      <c r="J38" s="16"/>
      <c r="K38" s="12" t="s">
        <v>60</v>
      </c>
      <c r="L38" s="7" t="s">
        <v>65</v>
      </c>
      <c r="M38" s="16"/>
      <c r="N38" s="16"/>
      <c r="O38" s="16"/>
      <c r="P38" s="13">
        <f t="shared" si="3"/>
        <v>0</v>
      </c>
      <c r="Q38" s="9">
        <f t="shared" si="8"/>
        <v>100</v>
      </c>
      <c r="R38" s="10">
        <f t="shared" si="0"/>
        <v>100</v>
      </c>
      <c r="S38" s="11" t="str">
        <f>IF(COUNTA(A38),IF(ISERROR(VLOOKUP(M38+AB38,計算!$A$16:$B$219,2)),"",VLOOKUP(M38+AB38,計算!$A$16:$B$219,2)),"")</f>
        <v/>
      </c>
      <c r="T38" s="9">
        <f t="shared" si="4"/>
        <v>100</v>
      </c>
      <c r="U38" s="10">
        <f t="shared" si="5"/>
        <v>100</v>
      </c>
      <c r="V38" s="11" t="str">
        <f>IF(COUNTA(A38),IF(ISERROR(VLOOKUP(N38+AB38,計算!$A$16:$B$219,2)),"",VLOOKUP(N38+AB38,計算!$A$16:$B$219,2)),"")</f>
        <v/>
      </c>
      <c r="W38" s="9">
        <f t="shared" si="6"/>
        <v>100</v>
      </c>
      <c r="X38" s="10">
        <f t="shared" si="7"/>
        <v>100</v>
      </c>
      <c r="Y38" s="11" t="str">
        <f>IF(COUNTA(A38),IF(ISERROR(VLOOKUP(O38+AB38,計算!$A$16:$B$219,2)),"",VLOOKUP(O38+AB38,計算!$A$16:$B$219,2)),"")</f>
        <v/>
      </c>
      <c r="Z38" s="19" t="str">
        <f>IF(COUNTA(A38),IF(ISERROR(VLOOKUP(MIN(M38,N38,O38)+AB38,計算!$A$16:$B$219,2)),"",VLOOKUP(MIN(M38,N38,O38)+AB38,計算!$A$16:$B$219,2)),"")</f>
        <v/>
      </c>
      <c r="AB38" s="20">
        <v>200</v>
      </c>
    </row>
    <row r="39" spans="1:28" x14ac:dyDescent="0.15">
      <c r="A39" s="16"/>
      <c r="B39" s="18" t="str">
        <f>IF(A39="","",団体設定!$B$6&amp;"-C"&amp;団体設定!$H$5&amp;"-"&amp;A39)</f>
        <v/>
      </c>
      <c r="C39" s="53"/>
      <c r="D39" s="16"/>
      <c r="E39" s="16"/>
      <c r="F39" s="16"/>
      <c r="G39" s="12" t="s">
        <v>57</v>
      </c>
      <c r="H39" s="16"/>
      <c r="I39" s="12" t="s">
        <v>58</v>
      </c>
      <c r="J39" s="16"/>
      <c r="K39" s="12" t="s">
        <v>60</v>
      </c>
      <c r="L39" s="7" t="s">
        <v>65</v>
      </c>
      <c r="M39" s="16"/>
      <c r="N39" s="16"/>
      <c r="O39" s="16"/>
      <c r="P39" s="13">
        <f t="shared" si="3"/>
        <v>0</v>
      </c>
      <c r="Q39" s="9">
        <f t="shared" si="8"/>
        <v>100</v>
      </c>
      <c r="R39" s="10">
        <f t="shared" si="0"/>
        <v>100</v>
      </c>
      <c r="S39" s="11" t="str">
        <f>IF(COUNTA(A39),IF(ISERROR(VLOOKUP(M39+AB39,計算!$A$16:$B$219,2)),"",VLOOKUP(M39+AB39,計算!$A$16:$B$219,2)),"")</f>
        <v/>
      </c>
      <c r="T39" s="9">
        <f t="shared" si="4"/>
        <v>100</v>
      </c>
      <c r="U39" s="10">
        <f t="shared" si="5"/>
        <v>100</v>
      </c>
      <c r="V39" s="11" t="str">
        <f>IF(COUNTA(A39),IF(ISERROR(VLOOKUP(N39+AB39,計算!$A$16:$B$219,2)),"",VLOOKUP(N39+AB39,計算!$A$16:$B$219,2)),"")</f>
        <v/>
      </c>
      <c r="W39" s="9">
        <f t="shared" si="6"/>
        <v>100</v>
      </c>
      <c r="X39" s="10">
        <f t="shared" si="7"/>
        <v>100</v>
      </c>
      <c r="Y39" s="11" t="str">
        <f>IF(COUNTA(A39),IF(ISERROR(VLOOKUP(O39+AB39,計算!$A$16:$B$219,2)),"",VLOOKUP(O39+AB39,計算!$A$16:$B$219,2)),"")</f>
        <v/>
      </c>
      <c r="Z39" s="19" t="str">
        <f>IF(COUNTA(A39),IF(ISERROR(VLOOKUP(MIN(M39,N39,O39)+AB39,計算!$A$16:$B$219,2)),"",VLOOKUP(MIN(M39,N39,O39)+AB39,計算!$A$16:$B$219,2)),"")</f>
        <v/>
      </c>
      <c r="AB39" s="20">
        <v>200</v>
      </c>
    </row>
    <row r="40" spans="1:28" x14ac:dyDescent="0.15">
      <c r="A40" s="16"/>
      <c r="B40" s="18" t="str">
        <f>IF(A40="","",団体設定!$B$6&amp;"-C"&amp;団体設定!$H$5&amp;"-"&amp;A40)</f>
        <v/>
      </c>
      <c r="C40" s="53"/>
      <c r="D40" s="16"/>
      <c r="E40" s="16"/>
      <c r="F40" s="16"/>
      <c r="G40" s="12" t="s">
        <v>57</v>
      </c>
      <c r="H40" s="16"/>
      <c r="I40" s="12" t="s">
        <v>58</v>
      </c>
      <c r="J40" s="16"/>
      <c r="K40" s="12" t="s">
        <v>60</v>
      </c>
      <c r="L40" s="7" t="s">
        <v>65</v>
      </c>
      <c r="M40" s="16"/>
      <c r="N40" s="16"/>
      <c r="O40" s="16"/>
      <c r="P40" s="13">
        <f t="shared" si="3"/>
        <v>0</v>
      </c>
      <c r="Q40" s="9">
        <f t="shared" si="8"/>
        <v>100</v>
      </c>
      <c r="R40" s="10">
        <f t="shared" si="0"/>
        <v>100</v>
      </c>
      <c r="S40" s="11" t="str">
        <f>IF(COUNTA(A40),IF(ISERROR(VLOOKUP(M40+AB40,計算!$A$16:$B$219,2)),"",VLOOKUP(M40+AB40,計算!$A$16:$B$219,2)),"")</f>
        <v/>
      </c>
      <c r="T40" s="9">
        <f t="shared" si="4"/>
        <v>100</v>
      </c>
      <c r="U40" s="10">
        <f t="shared" si="5"/>
        <v>100</v>
      </c>
      <c r="V40" s="11" t="str">
        <f>IF(COUNTA(A40),IF(ISERROR(VLOOKUP(N40+AB40,計算!$A$16:$B$219,2)),"",VLOOKUP(N40+AB40,計算!$A$16:$B$219,2)),"")</f>
        <v/>
      </c>
      <c r="W40" s="9">
        <f t="shared" si="6"/>
        <v>100</v>
      </c>
      <c r="X40" s="10">
        <f t="shared" si="7"/>
        <v>100</v>
      </c>
      <c r="Y40" s="11" t="str">
        <f>IF(COUNTA(A40),IF(ISERROR(VLOOKUP(O40+AB40,計算!$A$16:$B$219,2)),"",VLOOKUP(O40+AB40,計算!$A$16:$B$219,2)),"")</f>
        <v/>
      </c>
      <c r="Z40" s="19" t="str">
        <f>IF(COUNTA(A40),IF(ISERROR(VLOOKUP(MIN(M40,N40,O40)+AB40,計算!$A$16:$B$219,2)),"",VLOOKUP(MIN(M40,N40,O40)+AB40,計算!$A$16:$B$219,2)),"")</f>
        <v/>
      </c>
      <c r="AB40" s="20">
        <v>200</v>
      </c>
    </row>
    <row r="41" spans="1:28" x14ac:dyDescent="0.15">
      <c r="A41" s="16"/>
      <c r="B41" s="18" t="str">
        <f>IF(A41="","",団体設定!$B$6&amp;"-C"&amp;団体設定!$H$5&amp;"-"&amp;A41)</f>
        <v/>
      </c>
      <c r="C41" s="53"/>
      <c r="D41" s="16"/>
      <c r="E41" s="16"/>
      <c r="F41" s="16"/>
      <c r="G41" s="12" t="s">
        <v>57</v>
      </c>
      <c r="H41" s="16"/>
      <c r="I41" s="12" t="s">
        <v>58</v>
      </c>
      <c r="J41" s="16"/>
      <c r="K41" s="12" t="s">
        <v>60</v>
      </c>
      <c r="L41" s="7" t="s">
        <v>65</v>
      </c>
      <c r="M41" s="16"/>
      <c r="N41" s="16"/>
      <c r="O41" s="16"/>
      <c r="P41" s="13">
        <f t="shared" si="3"/>
        <v>0</v>
      </c>
      <c r="Q41" s="9">
        <f t="shared" si="8"/>
        <v>100</v>
      </c>
      <c r="R41" s="10">
        <f t="shared" si="0"/>
        <v>100</v>
      </c>
      <c r="S41" s="11" t="str">
        <f>IF(COUNTA(A41),IF(ISERROR(VLOOKUP(M41+AB41,計算!$A$16:$B$219,2)),"",VLOOKUP(M41+AB41,計算!$A$16:$B$219,2)),"")</f>
        <v/>
      </c>
      <c r="T41" s="9">
        <f t="shared" si="4"/>
        <v>100</v>
      </c>
      <c r="U41" s="10">
        <f t="shared" si="5"/>
        <v>100</v>
      </c>
      <c r="V41" s="11" t="str">
        <f>IF(COUNTA(A41),IF(ISERROR(VLOOKUP(N41+AB41,計算!$A$16:$B$219,2)),"",VLOOKUP(N41+AB41,計算!$A$16:$B$219,2)),"")</f>
        <v/>
      </c>
      <c r="W41" s="9">
        <f t="shared" si="6"/>
        <v>100</v>
      </c>
      <c r="X41" s="10">
        <f t="shared" si="7"/>
        <v>100</v>
      </c>
      <c r="Y41" s="11" t="str">
        <f>IF(COUNTA(A41),IF(ISERROR(VLOOKUP(O41+AB41,計算!$A$16:$B$219,2)),"",VLOOKUP(O41+AB41,計算!$A$16:$B$219,2)),"")</f>
        <v/>
      </c>
      <c r="Z41" s="19" t="str">
        <f>IF(COUNTA(A41),IF(ISERROR(VLOOKUP(MIN(M41,N41,O41)+AB41,計算!$A$16:$B$219,2)),"",VLOOKUP(MIN(M41,N41,O41)+AB41,計算!$A$16:$B$219,2)),"")</f>
        <v/>
      </c>
      <c r="AB41" s="20">
        <v>200</v>
      </c>
    </row>
    <row r="42" spans="1:28" x14ac:dyDescent="0.15">
      <c r="A42" s="16"/>
      <c r="B42" s="18" t="str">
        <f>IF(A42="","",団体設定!$B$6&amp;"-C"&amp;団体設定!$H$5&amp;"-"&amp;A42)</f>
        <v/>
      </c>
      <c r="C42" s="53"/>
      <c r="D42" s="16"/>
      <c r="E42" s="16"/>
      <c r="F42" s="16"/>
      <c r="G42" s="12" t="s">
        <v>57</v>
      </c>
      <c r="H42" s="16"/>
      <c r="I42" s="12" t="s">
        <v>58</v>
      </c>
      <c r="J42" s="16"/>
      <c r="K42" s="12" t="s">
        <v>60</v>
      </c>
      <c r="L42" s="7" t="s">
        <v>65</v>
      </c>
      <c r="M42" s="16"/>
      <c r="N42" s="16"/>
      <c r="O42" s="16"/>
      <c r="P42" s="13">
        <f t="shared" si="3"/>
        <v>0</v>
      </c>
      <c r="Q42" s="9">
        <f t="shared" si="8"/>
        <v>100</v>
      </c>
      <c r="R42" s="10">
        <f t="shared" si="0"/>
        <v>100</v>
      </c>
      <c r="S42" s="11" t="str">
        <f>IF(COUNTA(A42),IF(ISERROR(VLOOKUP(M42+AB42,計算!$A$16:$B$219,2)),"",VLOOKUP(M42+AB42,計算!$A$16:$B$219,2)),"")</f>
        <v/>
      </c>
      <c r="T42" s="9">
        <f t="shared" si="4"/>
        <v>100</v>
      </c>
      <c r="U42" s="10">
        <f t="shared" si="5"/>
        <v>100</v>
      </c>
      <c r="V42" s="11" t="str">
        <f>IF(COUNTA(A42),IF(ISERROR(VLOOKUP(N42+AB42,計算!$A$16:$B$219,2)),"",VLOOKUP(N42+AB42,計算!$A$16:$B$219,2)),"")</f>
        <v/>
      </c>
      <c r="W42" s="9">
        <f t="shared" si="6"/>
        <v>100</v>
      </c>
      <c r="X42" s="10">
        <f t="shared" si="7"/>
        <v>100</v>
      </c>
      <c r="Y42" s="11" t="str">
        <f>IF(COUNTA(A42),IF(ISERROR(VLOOKUP(O42+AB42,計算!$A$16:$B$219,2)),"",VLOOKUP(O42+AB42,計算!$A$16:$B$219,2)),"")</f>
        <v/>
      </c>
      <c r="Z42" s="19" t="str">
        <f>IF(COUNTA(A42),IF(ISERROR(VLOOKUP(MIN(M42,N42,O42)+AB42,計算!$A$16:$B$219,2)),"",VLOOKUP(MIN(M42,N42,O42)+AB42,計算!$A$16:$B$219,2)),"")</f>
        <v/>
      </c>
      <c r="AB42" s="20">
        <v>200</v>
      </c>
    </row>
    <row r="43" spans="1:28" x14ac:dyDescent="0.15">
      <c r="A43" s="16"/>
      <c r="B43" s="18" t="str">
        <f>IF(A43="","",団体設定!$B$6&amp;"-C"&amp;団体設定!$H$5&amp;"-"&amp;A43)</f>
        <v/>
      </c>
      <c r="C43" s="53"/>
      <c r="D43" s="16"/>
      <c r="E43" s="16"/>
      <c r="F43" s="16"/>
      <c r="G43" s="12" t="s">
        <v>57</v>
      </c>
      <c r="H43" s="16"/>
      <c r="I43" s="12" t="s">
        <v>58</v>
      </c>
      <c r="J43" s="16"/>
      <c r="K43" s="12" t="s">
        <v>60</v>
      </c>
      <c r="L43" s="7" t="s">
        <v>65</v>
      </c>
      <c r="M43" s="16"/>
      <c r="N43" s="16"/>
      <c r="O43" s="16"/>
      <c r="P43" s="13">
        <f t="shared" si="3"/>
        <v>0</v>
      </c>
      <c r="Q43" s="9">
        <f t="shared" si="8"/>
        <v>100</v>
      </c>
      <c r="R43" s="10">
        <f t="shared" si="0"/>
        <v>100</v>
      </c>
      <c r="S43" s="11" t="str">
        <f>IF(COUNTA(A43),IF(ISERROR(VLOOKUP(M43+AB43,計算!$A$16:$B$219,2)),"",VLOOKUP(M43+AB43,計算!$A$16:$B$219,2)),"")</f>
        <v/>
      </c>
      <c r="T43" s="9">
        <f t="shared" si="4"/>
        <v>100</v>
      </c>
      <c r="U43" s="10">
        <f t="shared" si="5"/>
        <v>100</v>
      </c>
      <c r="V43" s="11" t="str">
        <f>IF(COUNTA(A43),IF(ISERROR(VLOOKUP(N43+AB43,計算!$A$16:$B$219,2)),"",VLOOKUP(N43+AB43,計算!$A$16:$B$219,2)),"")</f>
        <v/>
      </c>
      <c r="W43" s="9">
        <f t="shared" si="6"/>
        <v>100</v>
      </c>
      <c r="X43" s="10">
        <f t="shared" si="7"/>
        <v>100</v>
      </c>
      <c r="Y43" s="11" t="str">
        <f>IF(COUNTA(A43),IF(ISERROR(VLOOKUP(O43+AB43,計算!$A$16:$B$219,2)),"",VLOOKUP(O43+AB43,計算!$A$16:$B$219,2)),"")</f>
        <v/>
      </c>
      <c r="Z43" s="19" t="str">
        <f>IF(COUNTA(A43),IF(ISERROR(VLOOKUP(MIN(M43,N43,O43)+AB43,計算!$A$16:$B$219,2)),"",VLOOKUP(MIN(M43,N43,O43)+AB43,計算!$A$16:$B$219,2)),"")</f>
        <v/>
      </c>
      <c r="AB43" s="20">
        <v>200</v>
      </c>
    </row>
    <row r="44" spans="1:28" x14ac:dyDescent="0.15">
      <c r="A44" s="16"/>
      <c r="B44" s="18" t="str">
        <f>IF(A44="","",団体設定!$B$6&amp;"-C"&amp;団体設定!$H$5&amp;"-"&amp;A44)</f>
        <v/>
      </c>
      <c r="C44" s="53"/>
      <c r="D44" s="16"/>
      <c r="E44" s="16"/>
      <c r="F44" s="16"/>
      <c r="G44" s="12" t="s">
        <v>57</v>
      </c>
      <c r="H44" s="16"/>
      <c r="I44" s="12" t="s">
        <v>58</v>
      </c>
      <c r="J44" s="16"/>
      <c r="K44" s="12" t="s">
        <v>60</v>
      </c>
      <c r="L44" s="7" t="s">
        <v>65</v>
      </c>
      <c r="M44" s="16"/>
      <c r="N44" s="16"/>
      <c r="O44" s="16"/>
      <c r="P44" s="13">
        <f t="shared" si="3"/>
        <v>0</v>
      </c>
      <c r="Q44" s="9">
        <f t="shared" si="8"/>
        <v>100</v>
      </c>
      <c r="R44" s="10">
        <f t="shared" si="0"/>
        <v>100</v>
      </c>
      <c r="S44" s="11" t="str">
        <f>IF(COUNTA(A44),IF(ISERROR(VLOOKUP(M44+AB44,計算!$A$16:$B$219,2)),"",VLOOKUP(M44+AB44,計算!$A$16:$B$219,2)),"")</f>
        <v/>
      </c>
      <c r="T44" s="9">
        <f t="shared" si="4"/>
        <v>100</v>
      </c>
      <c r="U44" s="10">
        <f t="shared" si="5"/>
        <v>100</v>
      </c>
      <c r="V44" s="11" t="str">
        <f>IF(COUNTA(A44),IF(ISERROR(VLOOKUP(N44+AB44,計算!$A$16:$B$219,2)),"",VLOOKUP(N44+AB44,計算!$A$16:$B$219,2)),"")</f>
        <v/>
      </c>
      <c r="W44" s="9">
        <f t="shared" si="6"/>
        <v>100</v>
      </c>
      <c r="X44" s="10">
        <f t="shared" si="7"/>
        <v>100</v>
      </c>
      <c r="Y44" s="11" t="str">
        <f>IF(COUNTA(A44),IF(ISERROR(VLOOKUP(O44+AB44,計算!$A$16:$B$219,2)),"",VLOOKUP(O44+AB44,計算!$A$16:$B$219,2)),"")</f>
        <v/>
      </c>
      <c r="Z44" s="19" t="str">
        <f>IF(COUNTA(A44),IF(ISERROR(VLOOKUP(MIN(M44,N44,O44)+AB44,計算!$A$16:$B$219,2)),"",VLOOKUP(MIN(M44,N44,O44)+AB44,計算!$A$16:$B$219,2)),"")</f>
        <v/>
      </c>
      <c r="AB44" s="20">
        <v>200</v>
      </c>
    </row>
    <row r="45" spans="1:28" x14ac:dyDescent="0.15">
      <c r="A45" s="16"/>
      <c r="B45" s="18" t="str">
        <f>IF(A45="","",団体設定!$B$6&amp;"-C"&amp;団体設定!$H$5&amp;"-"&amp;A45)</f>
        <v/>
      </c>
      <c r="C45" s="53"/>
      <c r="D45" s="16"/>
      <c r="E45" s="16"/>
      <c r="F45" s="16"/>
      <c r="G45" s="12" t="s">
        <v>57</v>
      </c>
      <c r="H45" s="16"/>
      <c r="I45" s="12" t="s">
        <v>58</v>
      </c>
      <c r="J45" s="16"/>
      <c r="K45" s="12" t="s">
        <v>60</v>
      </c>
      <c r="L45" s="7" t="s">
        <v>65</v>
      </c>
      <c r="M45" s="16"/>
      <c r="N45" s="16"/>
      <c r="O45" s="16"/>
      <c r="P45" s="13">
        <f t="shared" si="3"/>
        <v>0</v>
      </c>
      <c r="Q45" s="9">
        <f t="shared" si="8"/>
        <v>100</v>
      </c>
      <c r="R45" s="10">
        <f t="shared" si="0"/>
        <v>100</v>
      </c>
      <c r="S45" s="11" t="str">
        <f>IF(COUNTA(A45),IF(ISERROR(VLOOKUP(M45+AB45,計算!$A$16:$B$219,2)),"",VLOOKUP(M45+AB45,計算!$A$16:$B$219,2)),"")</f>
        <v/>
      </c>
      <c r="T45" s="9">
        <f t="shared" si="4"/>
        <v>100</v>
      </c>
      <c r="U45" s="10">
        <f t="shared" si="5"/>
        <v>100</v>
      </c>
      <c r="V45" s="11" t="str">
        <f>IF(COUNTA(A45),IF(ISERROR(VLOOKUP(N45+AB45,計算!$A$16:$B$219,2)),"",VLOOKUP(N45+AB45,計算!$A$16:$B$219,2)),"")</f>
        <v/>
      </c>
      <c r="W45" s="9">
        <f t="shared" si="6"/>
        <v>100</v>
      </c>
      <c r="X45" s="10">
        <f t="shared" si="7"/>
        <v>100</v>
      </c>
      <c r="Y45" s="11" t="str">
        <f>IF(COUNTA(A45),IF(ISERROR(VLOOKUP(O45+AB45,計算!$A$16:$B$219,2)),"",VLOOKUP(O45+AB45,計算!$A$16:$B$219,2)),"")</f>
        <v/>
      </c>
      <c r="Z45" s="19" t="str">
        <f>IF(COUNTA(A45),IF(ISERROR(VLOOKUP(MIN(M45,N45,O45)+AB45,計算!$A$16:$B$219,2)),"",VLOOKUP(MIN(M45,N45,O45)+AB45,計算!$A$16:$B$219,2)),"")</f>
        <v/>
      </c>
      <c r="AB45" s="20">
        <v>200</v>
      </c>
    </row>
    <row r="46" spans="1:28" x14ac:dyDescent="0.15">
      <c r="A46" s="16"/>
      <c r="B46" s="18" t="str">
        <f>IF(A46="","",団体設定!$B$6&amp;"-C"&amp;団体設定!$H$5&amp;"-"&amp;A46)</f>
        <v/>
      </c>
      <c r="C46" s="53"/>
      <c r="D46" s="16"/>
      <c r="E46" s="16"/>
      <c r="F46" s="16"/>
      <c r="G46" s="12" t="s">
        <v>57</v>
      </c>
      <c r="H46" s="16"/>
      <c r="I46" s="12" t="s">
        <v>58</v>
      </c>
      <c r="J46" s="16"/>
      <c r="K46" s="12" t="s">
        <v>60</v>
      </c>
      <c r="L46" s="7" t="s">
        <v>65</v>
      </c>
      <c r="M46" s="16"/>
      <c r="N46" s="16"/>
      <c r="O46" s="16"/>
      <c r="P46" s="13">
        <f t="shared" si="3"/>
        <v>0</v>
      </c>
      <c r="Q46" s="9">
        <f t="shared" si="8"/>
        <v>100</v>
      </c>
      <c r="R46" s="10">
        <f t="shared" si="0"/>
        <v>100</v>
      </c>
      <c r="S46" s="11" t="str">
        <f>IF(COUNTA(A46),IF(ISERROR(VLOOKUP(M46+AB46,計算!$A$16:$B$219,2)),"",VLOOKUP(M46+AB46,計算!$A$16:$B$219,2)),"")</f>
        <v/>
      </c>
      <c r="T46" s="9">
        <f t="shared" si="4"/>
        <v>100</v>
      </c>
      <c r="U46" s="10">
        <f t="shared" si="5"/>
        <v>100</v>
      </c>
      <c r="V46" s="11" t="str">
        <f>IF(COUNTA(A46),IF(ISERROR(VLOOKUP(N46+AB46,計算!$A$16:$B$219,2)),"",VLOOKUP(N46+AB46,計算!$A$16:$B$219,2)),"")</f>
        <v/>
      </c>
      <c r="W46" s="9">
        <f t="shared" si="6"/>
        <v>100</v>
      </c>
      <c r="X46" s="10">
        <f t="shared" si="7"/>
        <v>100</v>
      </c>
      <c r="Y46" s="11" t="str">
        <f>IF(COUNTA(A46),IF(ISERROR(VLOOKUP(O46+AB46,計算!$A$16:$B$219,2)),"",VLOOKUP(O46+AB46,計算!$A$16:$B$219,2)),"")</f>
        <v/>
      </c>
      <c r="Z46" s="19" t="str">
        <f>IF(COUNTA(A46),IF(ISERROR(VLOOKUP(MIN(M46,N46,O46)+AB46,計算!$A$16:$B$219,2)),"",VLOOKUP(MIN(M46,N46,O46)+AB46,計算!$A$16:$B$219,2)),"")</f>
        <v/>
      </c>
      <c r="AB46" s="20">
        <v>200</v>
      </c>
    </row>
    <row r="47" spans="1:28" x14ac:dyDescent="0.15">
      <c r="A47" s="16"/>
      <c r="B47" s="18" t="str">
        <f>IF(A47="","",団体設定!$B$6&amp;"-C"&amp;団体設定!$H$5&amp;"-"&amp;A47)</f>
        <v/>
      </c>
      <c r="C47" s="53"/>
      <c r="D47" s="16"/>
      <c r="E47" s="16"/>
      <c r="F47" s="16"/>
      <c r="G47" s="12" t="s">
        <v>57</v>
      </c>
      <c r="H47" s="16"/>
      <c r="I47" s="12" t="s">
        <v>58</v>
      </c>
      <c r="J47" s="16"/>
      <c r="K47" s="12" t="s">
        <v>60</v>
      </c>
      <c r="L47" s="7" t="s">
        <v>65</v>
      </c>
      <c r="M47" s="16"/>
      <c r="N47" s="16"/>
      <c r="O47" s="16"/>
      <c r="P47" s="13">
        <f t="shared" si="3"/>
        <v>0</v>
      </c>
      <c r="Q47" s="9">
        <f t="shared" si="8"/>
        <v>100</v>
      </c>
      <c r="R47" s="10">
        <f t="shared" si="0"/>
        <v>100</v>
      </c>
      <c r="S47" s="11" t="str">
        <f>IF(COUNTA(A47),IF(ISERROR(VLOOKUP(M47+AB47,計算!$A$16:$B$219,2)),"",VLOOKUP(M47+AB47,計算!$A$16:$B$219,2)),"")</f>
        <v/>
      </c>
      <c r="T47" s="9">
        <f t="shared" si="4"/>
        <v>100</v>
      </c>
      <c r="U47" s="10">
        <f t="shared" si="5"/>
        <v>100</v>
      </c>
      <c r="V47" s="11" t="str">
        <f>IF(COUNTA(A47),IF(ISERROR(VLOOKUP(N47+AB47,計算!$A$16:$B$219,2)),"",VLOOKUP(N47+AB47,計算!$A$16:$B$219,2)),"")</f>
        <v/>
      </c>
      <c r="W47" s="9">
        <f t="shared" si="6"/>
        <v>100</v>
      </c>
      <c r="X47" s="10">
        <f t="shared" si="7"/>
        <v>100</v>
      </c>
      <c r="Y47" s="11" t="str">
        <f>IF(COUNTA(A47),IF(ISERROR(VLOOKUP(O47+AB47,計算!$A$16:$B$219,2)),"",VLOOKUP(O47+AB47,計算!$A$16:$B$219,2)),"")</f>
        <v/>
      </c>
      <c r="Z47" s="19" t="str">
        <f>IF(COUNTA(A47),IF(ISERROR(VLOOKUP(MIN(M47,N47,O47)+AB47,計算!$A$16:$B$219,2)),"",VLOOKUP(MIN(M47,N47,O47)+AB47,計算!$A$16:$B$219,2)),"")</f>
        <v/>
      </c>
      <c r="AB47" s="20">
        <v>200</v>
      </c>
    </row>
    <row r="48" spans="1:28" x14ac:dyDescent="0.15">
      <c r="A48" s="16"/>
      <c r="B48" s="18" t="str">
        <f>IF(A48="","",団体設定!$B$6&amp;"-C"&amp;団体設定!$H$5&amp;"-"&amp;A48)</f>
        <v/>
      </c>
      <c r="C48" s="53"/>
      <c r="D48" s="16"/>
      <c r="E48" s="16"/>
      <c r="F48" s="16"/>
      <c r="G48" s="12" t="s">
        <v>57</v>
      </c>
      <c r="H48" s="16"/>
      <c r="I48" s="12" t="s">
        <v>58</v>
      </c>
      <c r="J48" s="16"/>
      <c r="K48" s="12" t="s">
        <v>60</v>
      </c>
      <c r="L48" s="7" t="s">
        <v>65</v>
      </c>
      <c r="M48" s="16"/>
      <c r="N48" s="16"/>
      <c r="O48" s="16"/>
      <c r="P48" s="13">
        <f t="shared" si="3"/>
        <v>0</v>
      </c>
      <c r="Q48" s="9">
        <f t="shared" si="8"/>
        <v>100</v>
      </c>
      <c r="R48" s="10">
        <f t="shared" si="0"/>
        <v>100</v>
      </c>
      <c r="S48" s="11" t="str">
        <f>IF(COUNTA(A48),IF(ISERROR(VLOOKUP(M48+AB48,計算!$A$16:$B$219,2)),"",VLOOKUP(M48+AB48,計算!$A$16:$B$219,2)),"")</f>
        <v/>
      </c>
      <c r="T48" s="9">
        <f t="shared" si="4"/>
        <v>100</v>
      </c>
      <c r="U48" s="10">
        <f t="shared" si="5"/>
        <v>100</v>
      </c>
      <c r="V48" s="11" t="str">
        <f>IF(COUNTA(A48),IF(ISERROR(VLOOKUP(N48+AB48,計算!$A$16:$B$219,2)),"",VLOOKUP(N48+AB48,計算!$A$16:$B$219,2)),"")</f>
        <v/>
      </c>
      <c r="W48" s="9">
        <f t="shared" si="6"/>
        <v>100</v>
      </c>
      <c r="X48" s="10">
        <f t="shared" si="7"/>
        <v>100</v>
      </c>
      <c r="Y48" s="11" t="str">
        <f>IF(COUNTA(A48),IF(ISERROR(VLOOKUP(O48+AB48,計算!$A$16:$B$219,2)),"",VLOOKUP(O48+AB48,計算!$A$16:$B$219,2)),"")</f>
        <v/>
      </c>
      <c r="Z48" s="19" t="str">
        <f>IF(COUNTA(A48),IF(ISERROR(VLOOKUP(MIN(M48,N48,O48)+AB48,計算!$A$16:$B$219,2)),"",VLOOKUP(MIN(M48,N48,O48)+AB48,計算!$A$16:$B$219,2)),"")</f>
        <v/>
      </c>
      <c r="AB48" s="20">
        <v>200</v>
      </c>
    </row>
    <row r="49" spans="1:28" x14ac:dyDescent="0.15">
      <c r="A49" s="16"/>
      <c r="B49" s="18" t="str">
        <f>IF(A49="","",団体設定!$B$6&amp;"-C"&amp;団体設定!$H$5&amp;"-"&amp;A49)</f>
        <v/>
      </c>
      <c r="C49" s="53"/>
      <c r="D49" s="16"/>
      <c r="E49" s="16"/>
      <c r="F49" s="16"/>
      <c r="G49" s="12" t="s">
        <v>57</v>
      </c>
      <c r="H49" s="16"/>
      <c r="I49" s="12" t="s">
        <v>58</v>
      </c>
      <c r="J49" s="16"/>
      <c r="K49" s="12" t="s">
        <v>60</v>
      </c>
      <c r="L49" s="7" t="s">
        <v>65</v>
      </c>
      <c r="M49" s="16"/>
      <c r="N49" s="16"/>
      <c r="O49" s="16"/>
      <c r="P49" s="13">
        <f t="shared" si="3"/>
        <v>0</v>
      </c>
      <c r="Q49" s="9">
        <f t="shared" si="8"/>
        <v>100</v>
      </c>
      <c r="R49" s="10">
        <f t="shared" si="0"/>
        <v>100</v>
      </c>
      <c r="S49" s="11" t="str">
        <f>IF(COUNTA(A49),IF(ISERROR(VLOOKUP(M49+AB49,計算!$A$16:$B$219,2)),"",VLOOKUP(M49+AB49,計算!$A$16:$B$219,2)),"")</f>
        <v/>
      </c>
      <c r="T49" s="9">
        <f t="shared" si="4"/>
        <v>100</v>
      </c>
      <c r="U49" s="10">
        <f t="shared" si="5"/>
        <v>100</v>
      </c>
      <c r="V49" s="11" t="str">
        <f>IF(COUNTA(A49),IF(ISERROR(VLOOKUP(N49+AB49,計算!$A$16:$B$219,2)),"",VLOOKUP(N49+AB49,計算!$A$16:$B$219,2)),"")</f>
        <v/>
      </c>
      <c r="W49" s="9">
        <f t="shared" si="6"/>
        <v>100</v>
      </c>
      <c r="X49" s="10">
        <f t="shared" si="7"/>
        <v>100</v>
      </c>
      <c r="Y49" s="11" t="str">
        <f>IF(COUNTA(A49),IF(ISERROR(VLOOKUP(O49+AB49,計算!$A$16:$B$219,2)),"",VLOOKUP(O49+AB49,計算!$A$16:$B$219,2)),"")</f>
        <v/>
      </c>
      <c r="Z49" s="19" t="str">
        <f>IF(COUNTA(A49),IF(ISERROR(VLOOKUP(MIN(M49,N49,O49)+AB49,計算!$A$16:$B$219,2)),"",VLOOKUP(MIN(M49,N49,O49)+AB49,計算!$A$16:$B$219,2)),"")</f>
        <v/>
      </c>
      <c r="AB49" s="20">
        <v>200</v>
      </c>
    </row>
    <row r="50" spans="1:28" x14ac:dyDescent="0.15">
      <c r="A50" s="16"/>
      <c r="B50" s="18" t="str">
        <f>IF(A50="","",団体設定!$B$6&amp;"-C"&amp;団体設定!$H$5&amp;"-"&amp;A50)</f>
        <v/>
      </c>
      <c r="C50" s="53"/>
      <c r="D50" s="16"/>
      <c r="E50" s="16"/>
      <c r="F50" s="16"/>
      <c r="G50" s="12" t="s">
        <v>57</v>
      </c>
      <c r="H50" s="16"/>
      <c r="I50" s="12" t="s">
        <v>58</v>
      </c>
      <c r="J50" s="16"/>
      <c r="K50" s="12" t="s">
        <v>60</v>
      </c>
      <c r="L50" s="7" t="s">
        <v>65</v>
      </c>
      <c r="M50" s="16"/>
      <c r="N50" s="16"/>
      <c r="O50" s="16"/>
      <c r="P50" s="13">
        <f t="shared" si="3"/>
        <v>0</v>
      </c>
      <c r="Q50" s="9">
        <f t="shared" si="8"/>
        <v>100</v>
      </c>
      <c r="R50" s="10">
        <f t="shared" si="0"/>
        <v>100</v>
      </c>
      <c r="S50" s="11" t="str">
        <f>IF(COUNTA(A50),IF(ISERROR(VLOOKUP(M50+AB50,計算!$A$16:$B$219,2)),"",VLOOKUP(M50+AB50,計算!$A$16:$B$219,2)),"")</f>
        <v/>
      </c>
      <c r="T50" s="9">
        <f t="shared" si="4"/>
        <v>100</v>
      </c>
      <c r="U50" s="10">
        <f t="shared" si="5"/>
        <v>100</v>
      </c>
      <c r="V50" s="11" t="str">
        <f>IF(COUNTA(A50),IF(ISERROR(VLOOKUP(N50+AB50,計算!$A$16:$B$219,2)),"",VLOOKUP(N50+AB50,計算!$A$16:$B$219,2)),"")</f>
        <v/>
      </c>
      <c r="W50" s="9">
        <f t="shared" si="6"/>
        <v>100</v>
      </c>
      <c r="X50" s="10">
        <f t="shared" si="7"/>
        <v>100</v>
      </c>
      <c r="Y50" s="11" t="str">
        <f>IF(COUNTA(A50),IF(ISERROR(VLOOKUP(O50+AB50,計算!$A$16:$B$219,2)),"",VLOOKUP(O50+AB50,計算!$A$16:$B$219,2)),"")</f>
        <v/>
      </c>
      <c r="Z50" s="19" t="str">
        <f>IF(COUNTA(A50),IF(ISERROR(VLOOKUP(MIN(M50,N50,O50)+AB50,計算!$A$16:$B$219,2)),"",VLOOKUP(MIN(M50,N50,O50)+AB50,計算!$A$16:$B$219,2)),"")</f>
        <v/>
      </c>
      <c r="AB50" s="20">
        <v>200</v>
      </c>
    </row>
    <row r="51" spans="1:28" x14ac:dyDescent="0.15">
      <c r="A51" s="16"/>
      <c r="B51" s="18" t="str">
        <f>IF(A51="","",団体設定!$B$6&amp;"-C"&amp;団体設定!$H$5&amp;"-"&amp;A51)</f>
        <v/>
      </c>
      <c r="C51" s="53"/>
      <c r="D51" s="16"/>
      <c r="E51" s="16"/>
      <c r="F51" s="16"/>
      <c r="G51" s="12" t="s">
        <v>57</v>
      </c>
      <c r="H51" s="16"/>
      <c r="I51" s="12" t="s">
        <v>58</v>
      </c>
      <c r="J51" s="16"/>
      <c r="K51" s="12" t="s">
        <v>60</v>
      </c>
      <c r="L51" s="7" t="s">
        <v>65</v>
      </c>
      <c r="M51" s="16"/>
      <c r="N51" s="16"/>
      <c r="O51" s="16"/>
      <c r="P51" s="13">
        <f t="shared" si="3"/>
        <v>0</v>
      </c>
      <c r="Q51" s="9">
        <f t="shared" si="8"/>
        <v>100</v>
      </c>
      <c r="R51" s="10">
        <f t="shared" si="0"/>
        <v>100</v>
      </c>
      <c r="S51" s="11" t="str">
        <f>IF(COUNTA(A51),IF(ISERROR(VLOOKUP(M51+AB51,計算!$A$16:$B$219,2)),"",VLOOKUP(M51+AB51,計算!$A$16:$B$219,2)),"")</f>
        <v/>
      </c>
      <c r="T51" s="9">
        <f t="shared" si="4"/>
        <v>100</v>
      </c>
      <c r="U51" s="10">
        <f t="shared" si="5"/>
        <v>100</v>
      </c>
      <c r="V51" s="11" t="str">
        <f>IF(COUNTA(A51),IF(ISERROR(VLOOKUP(N51+AB51,計算!$A$16:$B$219,2)),"",VLOOKUP(N51+AB51,計算!$A$16:$B$219,2)),"")</f>
        <v/>
      </c>
      <c r="W51" s="9">
        <f t="shared" si="6"/>
        <v>100</v>
      </c>
      <c r="X51" s="10">
        <f t="shared" si="7"/>
        <v>100</v>
      </c>
      <c r="Y51" s="11" t="str">
        <f>IF(COUNTA(A51),IF(ISERROR(VLOOKUP(O51+AB51,計算!$A$16:$B$219,2)),"",VLOOKUP(O51+AB51,計算!$A$16:$B$219,2)),"")</f>
        <v/>
      </c>
      <c r="Z51" s="19" t="str">
        <f>IF(COUNTA(A51),IF(ISERROR(VLOOKUP(MIN(M51,N51,O51)+AB51,計算!$A$16:$B$219,2)),"",VLOOKUP(MIN(M51,N51,O51)+AB51,計算!$A$16:$B$219,2)),"")</f>
        <v/>
      </c>
      <c r="AB51" s="20">
        <v>200</v>
      </c>
    </row>
    <row r="52" spans="1:28" x14ac:dyDescent="0.15">
      <c r="A52" s="16"/>
      <c r="B52" s="18" t="str">
        <f>IF(A52="","",団体設定!$B$6&amp;"-C"&amp;団体設定!$H$5&amp;"-"&amp;A52)</f>
        <v/>
      </c>
      <c r="C52" s="53"/>
      <c r="D52" s="16"/>
      <c r="E52" s="16"/>
      <c r="F52" s="16"/>
      <c r="G52" s="12" t="s">
        <v>57</v>
      </c>
      <c r="H52" s="16"/>
      <c r="I52" s="12" t="s">
        <v>58</v>
      </c>
      <c r="J52" s="16"/>
      <c r="K52" s="12" t="s">
        <v>60</v>
      </c>
      <c r="L52" s="7" t="s">
        <v>65</v>
      </c>
      <c r="M52" s="16"/>
      <c r="N52" s="16"/>
      <c r="O52" s="16"/>
      <c r="P52" s="13">
        <f t="shared" si="3"/>
        <v>0</v>
      </c>
      <c r="Q52" s="9">
        <f t="shared" si="8"/>
        <v>100</v>
      </c>
      <c r="R52" s="10">
        <f t="shared" si="0"/>
        <v>100</v>
      </c>
      <c r="S52" s="11" t="str">
        <f>IF(COUNTA(A52),IF(ISERROR(VLOOKUP(M52+AB52,計算!$A$16:$B$219,2)),"",VLOOKUP(M52+AB52,計算!$A$16:$B$219,2)),"")</f>
        <v/>
      </c>
      <c r="T52" s="9">
        <f t="shared" si="4"/>
        <v>100</v>
      </c>
      <c r="U52" s="10">
        <f t="shared" si="5"/>
        <v>100</v>
      </c>
      <c r="V52" s="11" t="str">
        <f>IF(COUNTA(A52),IF(ISERROR(VLOOKUP(N52+AB52,計算!$A$16:$B$219,2)),"",VLOOKUP(N52+AB52,計算!$A$16:$B$219,2)),"")</f>
        <v/>
      </c>
      <c r="W52" s="9">
        <f t="shared" si="6"/>
        <v>100</v>
      </c>
      <c r="X52" s="10">
        <f t="shared" si="7"/>
        <v>100</v>
      </c>
      <c r="Y52" s="11" t="str">
        <f>IF(COUNTA(A52),IF(ISERROR(VLOOKUP(O52+AB52,計算!$A$16:$B$219,2)),"",VLOOKUP(O52+AB52,計算!$A$16:$B$219,2)),"")</f>
        <v/>
      </c>
      <c r="Z52" s="19" t="str">
        <f>IF(COUNTA(A52),IF(ISERROR(VLOOKUP(MIN(M52,N52,O52)+AB52,計算!$A$16:$B$219,2)),"",VLOOKUP(MIN(M52,N52,O52)+AB52,計算!$A$16:$B$219,2)),"")</f>
        <v/>
      </c>
      <c r="AB52" s="20">
        <v>200</v>
      </c>
    </row>
    <row r="53" spans="1:28" x14ac:dyDescent="0.15">
      <c r="A53" s="16"/>
      <c r="B53" s="18" t="str">
        <f>IF(A53="","",団体設定!$B$6&amp;"-C"&amp;団体設定!$H$5&amp;"-"&amp;A53)</f>
        <v/>
      </c>
      <c r="C53" s="53"/>
      <c r="D53" s="16"/>
      <c r="E53" s="16"/>
      <c r="F53" s="16"/>
      <c r="G53" s="12" t="s">
        <v>57</v>
      </c>
      <c r="H53" s="16"/>
      <c r="I53" s="12" t="s">
        <v>58</v>
      </c>
      <c r="J53" s="16"/>
      <c r="K53" s="12" t="s">
        <v>60</v>
      </c>
      <c r="L53" s="7" t="s">
        <v>65</v>
      </c>
      <c r="M53" s="16"/>
      <c r="N53" s="16"/>
      <c r="O53" s="16"/>
      <c r="P53" s="13">
        <f t="shared" si="3"/>
        <v>0</v>
      </c>
      <c r="Q53" s="9">
        <f t="shared" si="8"/>
        <v>100</v>
      </c>
      <c r="R53" s="10">
        <f t="shared" si="0"/>
        <v>100</v>
      </c>
      <c r="S53" s="11" t="str">
        <f>IF(COUNTA(A53),IF(ISERROR(VLOOKUP(M53+AB53,計算!$A$16:$B$219,2)),"",VLOOKUP(M53+AB53,計算!$A$16:$B$219,2)),"")</f>
        <v/>
      </c>
      <c r="T53" s="9">
        <f t="shared" si="4"/>
        <v>100</v>
      </c>
      <c r="U53" s="10">
        <f t="shared" si="5"/>
        <v>100</v>
      </c>
      <c r="V53" s="11" t="str">
        <f>IF(COUNTA(A53),IF(ISERROR(VLOOKUP(N53+AB53,計算!$A$16:$B$219,2)),"",VLOOKUP(N53+AB53,計算!$A$16:$B$219,2)),"")</f>
        <v/>
      </c>
      <c r="W53" s="9">
        <f t="shared" si="6"/>
        <v>100</v>
      </c>
      <c r="X53" s="10">
        <f t="shared" si="7"/>
        <v>100</v>
      </c>
      <c r="Y53" s="11" t="str">
        <f>IF(COUNTA(A53),IF(ISERROR(VLOOKUP(O53+AB53,計算!$A$16:$B$219,2)),"",VLOOKUP(O53+AB53,計算!$A$16:$B$219,2)),"")</f>
        <v/>
      </c>
      <c r="Z53" s="19" t="str">
        <f>IF(COUNTA(A53),IF(ISERROR(VLOOKUP(MIN(M53,N53,O53)+AB53,計算!$A$16:$B$219,2)),"",VLOOKUP(MIN(M53,N53,O53)+AB53,計算!$A$16:$B$219,2)),"")</f>
        <v/>
      </c>
      <c r="AB53" s="20">
        <v>200</v>
      </c>
    </row>
    <row r="54" spans="1:28" x14ac:dyDescent="0.15">
      <c r="A54" s="16"/>
      <c r="B54" s="18" t="str">
        <f>IF(A54="","",団体設定!$B$6&amp;"-C"&amp;団体設定!$H$5&amp;"-"&amp;A54)</f>
        <v/>
      </c>
      <c r="C54" s="53"/>
      <c r="D54" s="16"/>
      <c r="E54" s="16"/>
      <c r="F54" s="16"/>
      <c r="G54" s="12" t="s">
        <v>57</v>
      </c>
      <c r="H54" s="16"/>
      <c r="I54" s="12" t="s">
        <v>58</v>
      </c>
      <c r="J54" s="16"/>
      <c r="K54" s="12" t="s">
        <v>60</v>
      </c>
      <c r="L54" s="7" t="s">
        <v>65</v>
      </c>
      <c r="M54" s="16"/>
      <c r="N54" s="16"/>
      <c r="O54" s="16"/>
      <c r="P54" s="13">
        <f t="shared" si="3"/>
        <v>0</v>
      </c>
      <c r="Q54" s="9">
        <f t="shared" si="8"/>
        <v>100</v>
      </c>
      <c r="R54" s="10">
        <f t="shared" si="0"/>
        <v>100</v>
      </c>
      <c r="S54" s="11" t="str">
        <f>IF(COUNTA(A54),IF(ISERROR(VLOOKUP(M54+AB54,計算!$A$16:$B$219,2)),"",VLOOKUP(M54+AB54,計算!$A$16:$B$219,2)),"")</f>
        <v/>
      </c>
      <c r="T54" s="9">
        <f t="shared" si="4"/>
        <v>100</v>
      </c>
      <c r="U54" s="10">
        <f t="shared" si="5"/>
        <v>100</v>
      </c>
      <c r="V54" s="11" t="str">
        <f>IF(COUNTA(A54),IF(ISERROR(VLOOKUP(N54+AB54,計算!$A$16:$B$219,2)),"",VLOOKUP(N54+AB54,計算!$A$16:$B$219,2)),"")</f>
        <v/>
      </c>
      <c r="W54" s="9">
        <f t="shared" si="6"/>
        <v>100</v>
      </c>
      <c r="X54" s="10">
        <f t="shared" si="7"/>
        <v>100</v>
      </c>
      <c r="Y54" s="11" t="str">
        <f>IF(COUNTA(A54),IF(ISERROR(VLOOKUP(O54+AB54,計算!$A$16:$B$219,2)),"",VLOOKUP(O54+AB54,計算!$A$16:$B$219,2)),"")</f>
        <v/>
      </c>
      <c r="Z54" s="19" t="str">
        <f>IF(COUNTA(A54),IF(ISERROR(VLOOKUP(MIN(M54,N54,O54)+AB54,計算!$A$16:$B$219,2)),"",VLOOKUP(MIN(M54,N54,O54)+AB54,計算!$A$16:$B$219,2)),"")</f>
        <v/>
      </c>
      <c r="AB54" s="20">
        <v>200</v>
      </c>
    </row>
    <row r="55" spans="1:28" x14ac:dyDescent="0.15">
      <c r="A55" s="16"/>
      <c r="B55" s="18" t="str">
        <f>IF(A55="","",団体設定!$B$6&amp;"-C"&amp;団体設定!$H$5&amp;"-"&amp;A55)</f>
        <v/>
      </c>
      <c r="C55" s="53"/>
      <c r="D55" s="16"/>
      <c r="E55" s="16"/>
      <c r="F55" s="16"/>
      <c r="G55" s="12" t="s">
        <v>57</v>
      </c>
      <c r="H55" s="16"/>
      <c r="I55" s="12" t="s">
        <v>58</v>
      </c>
      <c r="J55" s="16"/>
      <c r="K55" s="12" t="s">
        <v>60</v>
      </c>
      <c r="L55" s="7" t="s">
        <v>65</v>
      </c>
      <c r="M55" s="16"/>
      <c r="N55" s="16"/>
      <c r="O55" s="16"/>
      <c r="P55" s="13">
        <f t="shared" si="3"/>
        <v>0</v>
      </c>
      <c r="Q55" s="9">
        <f t="shared" si="8"/>
        <v>100</v>
      </c>
      <c r="R55" s="10">
        <f t="shared" si="0"/>
        <v>100</v>
      </c>
      <c r="S55" s="11" t="str">
        <f>IF(COUNTA(A55),IF(ISERROR(VLOOKUP(M55+AB55,計算!$A$16:$B$219,2)),"",VLOOKUP(M55+AB55,計算!$A$16:$B$219,2)),"")</f>
        <v/>
      </c>
      <c r="T55" s="9">
        <f t="shared" si="4"/>
        <v>100</v>
      </c>
      <c r="U55" s="10">
        <f t="shared" si="5"/>
        <v>100</v>
      </c>
      <c r="V55" s="11" t="str">
        <f>IF(COUNTA(A55),IF(ISERROR(VLOOKUP(N55+AB55,計算!$A$16:$B$219,2)),"",VLOOKUP(N55+AB55,計算!$A$16:$B$219,2)),"")</f>
        <v/>
      </c>
      <c r="W55" s="9">
        <f t="shared" si="6"/>
        <v>100</v>
      </c>
      <c r="X55" s="10">
        <f t="shared" si="7"/>
        <v>100</v>
      </c>
      <c r="Y55" s="11" t="str">
        <f>IF(COUNTA(A55),IF(ISERROR(VLOOKUP(O55+AB55,計算!$A$16:$B$219,2)),"",VLOOKUP(O55+AB55,計算!$A$16:$B$219,2)),"")</f>
        <v/>
      </c>
      <c r="Z55" s="19" t="str">
        <f>IF(COUNTA(A55),IF(ISERROR(VLOOKUP(MIN(M55,N55,O55)+AB55,計算!$A$16:$B$219,2)),"",VLOOKUP(MIN(M55,N55,O55)+AB55,計算!$A$16:$B$219,2)),"")</f>
        <v/>
      </c>
      <c r="AB55" s="20">
        <v>200</v>
      </c>
    </row>
    <row r="56" spans="1:28" x14ac:dyDescent="0.15">
      <c r="A56" s="16"/>
      <c r="B56" s="18" t="str">
        <f>IF(A56="","",団体設定!$B$6&amp;"-C"&amp;団体設定!$H$5&amp;"-"&amp;A56)</f>
        <v/>
      </c>
      <c r="C56" s="53"/>
      <c r="D56" s="16"/>
      <c r="E56" s="16"/>
      <c r="F56" s="16"/>
      <c r="G56" s="12" t="s">
        <v>57</v>
      </c>
      <c r="H56" s="16"/>
      <c r="I56" s="12" t="s">
        <v>58</v>
      </c>
      <c r="J56" s="16"/>
      <c r="K56" s="12" t="s">
        <v>60</v>
      </c>
      <c r="L56" s="7" t="s">
        <v>65</v>
      </c>
      <c r="M56" s="16"/>
      <c r="N56" s="16"/>
      <c r="O56" s="16"/>
      <c r="P56" s="13">
        <f t="shared" si="3"/>
        <v>0</v>
      </c>
      <c r="Q56" s="9">
        <f t="shared" si="8"/>
        <v>100</v>
      </c>
      <c r="R56" s="10">
        <f t="shared" si="0"/>
        <v>100</v>
      </c>
      <c r="S56" s="11" t="str">
        <f>IF(COUNTA(A56),IF(ISERROR(VLOOKUP(M56+AB56,計算!$A$16:$B$219,2)),"",VLOOKUP(M56+AB56,計算!$A$16:$B$219,2)),"")</f>
        <v/>
      </c>
      <c r="T56" s="9">
        <f t="shared" si="4"/>
        <v>100</v>
      </c>
      <c r="U56" s="10">
        <f t="shared" si="5"/>
        <v>100</v>
      </c>
      <c r="V56" s="11" t="str">
        <f>IF(COUNTA(A56),IF(ISERROR(VLOOKUP(N56+AB56,計算!$A$16:$B$219,2)),"",VLOOKUP(N56+AB56,計算!$A$16:$B$219,2)),"")</f>
        <v/>
      </c>
      <c r="W56" s="9">
        <f t="shared" si="6"/>
        <v>100</v>
      </c>
      <c r="X56" s="10">
        <f t="shared" si="7"/>
        <v>100</v>
      </c>
      <c r="Y56" s="11" t="str">
        <f>IF(COUNTA(A56),IF(ISERROR(VLOOKUP(O56+AB56,計算!$A$16:$B$219,2)),"",VLOOKUP(O56+AB56,計算!$A$16:$B$219,2)),"")</f>
        <v/>
      </c>
      <c r="Z56" s="19" t="str">
        <f>IF(COUNTA(A56),IF(ISERROR(VLOOKUP(MIN(M56,N56,O56)+AB56,計算!$A$16:$B$219,2)),"",VLOOKUP(MIN(M56,N56,O56)+AB56,計算!$A$16:$B$219,2)),"")</f>
        <v/>
      </c>
      <c r="AB56" s="20">
        <v>200</v>
      </c>
    </row>
    <row r="57" spans="1:28" x14ac:dyDescent="0.15">
      <c r="A57" s="16"/>
      <c r="B57" s="18" t="str">
        <f>IF(A57="","",団体設定!$B$6&amp;"-C"&amp;団体設定!$H$5&amp;"-"&amp;A57)</f>
        <v/>
      </c>
      <c r="C57" s="53"/>
      <c r="D57" s="16"/>
      <c r="E57" s="16"/>
      <c r="F57" s="16"/>
      <c r="G57" s="12" t="s">
        <v>57</v>
      </c>
      <c r="H57" s="16"/>
      <c r="I57" s="12" t="s">
        <v>58</v>
      </c>
      <c r="J57" s="16"/>
      <c r="K57" s="12" t="s">
        <v>60</v>
      </c>
      <c r="L57" s="7" t="s">
        <v>65</v>
      </c>
      <c r="M57" s="16"/>
      <c r="N57" s="16"/>
      <c r="O57" s="16"/>
      <c r="P57" s="13">
        <f t="shared" si="3"/>
        <v>0</v>
      </c>
      <c r="Q57" s="9">
        <f t="shared" si="8"/>
        <v>100</v>
      </c>
      <c r="R57" s="10">
        <f t="shared" si="0"/>
        <v>100</v>
      </c>
      <c r="S57" s="11" t="str">
        <f>IF(COUNTA(A57),IF(ISERROR(VLOOKUP(M57+AB57,計算!$A$16:$B$219,2)),"",VLOOKUP(M57+AB57,計算!$A$16:$B$219,2)),"")</f>
        <v/>
      </c>
      <c r="T57" s="9">
        <f t="shared" si="4"/>
        <v>100</v>
      </c>
      <c r="U57" s="10">
        <f t="shared" si="5"/>
        <v>100</v>
      </c>
      <c r="V57" s="11" t="str">
        <f>IF(COUNTA(A57),IF(ISERROR(VLOOKUP(N57+AB57,計算!$A$16:$B$219,2)),"",VLOOKUP(N57+AB57,計算!$A$16:$B$219,2)),"")</f>
        <v/>
      </c>
      <c r="W57" s="9">
        <f t="shared" si="6"/>
        <v>100</v>
      </c>
      <c r="X57" s="10">
        <f t="shared" si="7"/>
        <v>100</v>
      </c>
      <c r="Y57" s="11" t="str">
        <f>IF(COUNTA(A57),IF(ISERROR(VLOOKUP(O57+AB57,計算!$A$16:$B$219,2)),"",VLOOKUP(O57+AB57,計算!$A$16:$B$219,2)),"")</f>
        <v/>
      </c>
      <c r="Z57" s="19" t="str">
        <f>IF(COUNTA(A57),IF(ISERROR(VLOOKUP(MIN(M57,N57,O57)+AB57,計算!$A$16:$B$219,2)),"",VLOOKUP(MIN(M57,N57,O57)+AB57,計算!$A$16:$B$219,2)),"")</f>
        <v/>
      </c>
      <c r="AB57" s="20">
        <v>200</v>
      </c>
    </row>
    <row r="58" spans="1:28" x14ac:dyDescent="0.15">
      <c r="A58" s="16"/>
      <c r="B58" s="18" t="str">
        <f>IF(A58="","",団体設定!$B$6&amp;"-C"&amp;団体設定!$H$5&amp;"-"&amp;A58)</f>
        <v/>
      </c>
      <c r="C58" s="53"/>
      <c r="D58" s="16"/>
      <c r="E58" s="16"/>
      <c r="F58" s="16"/>
      <c r="G58" s="12" t="s">
        <v>57</v>
      </c>
      <c r="H58" s="16"/>
      <c r="I58" s="12" t="s">
        <v>58</v>
      </c>
      <c r="J58" s="16"/>
      <c r="K58" s="12" t="s">
        <v>60</v>
      </c>
      <c r="L58" s="7" t="s">
        <v>65</v>
      </c>
      <c r="M58" s="16"/>
      <c r="N58" s="16"/>
      <c r="O58" s="16"/>
      <c r="P58" s="13">
        <f t="shared" si="3"/>
        <v>0</v>
      </c>
      <c r="Q58" s="9">
        <f t="shared" si="8"/>
        <v>100</v>
      </c>
      <c r="R58" s="10">
        <f t="shared" si="0"/>
        <v>100</v>
      </c>
      <c r="S58" s="11" t="str">
        <f>IF(COUNTA(A58),IF(ISERROR(VLOOKUP(M58+AB58,計算!$A$16:$B$219,2)),"",VLOOKUP(M58+AB58,計算!$A$16:$B$219,2)),"")</f>
        <v/>
      </c>
      <c r="T58" s="9">
        <f t="shared" si="4"/>
        <v>100</v>
      </c>
      <c r="U58" s="10">
        <f t="shared" si="5"/>
        <v>100</v>
      </c>
      <c r="V58" s="11" t="str">
        <f>IF(COUNTA(A58),IF(ISERROR(VLOOKUP(N58+AB58,計算!$A$16:$B$219,2)),"",VLOOKUP(N58+AB58,計算!$A$16:$B$219,2)),"")</f>
        <v/>
      </c>
      <c r="W58" s="9">
        <f t="shared" si="6"/>
        <v>100</v>
      </c>
      <c r="X58" s="10">
        <f t="shared" si="7"/>
        <v>100</v>
      </c>
      <c r="Y58" s="11" t="str">
        <f>IF(COUNTA(A58),IF(ISERROR(VLOOKUP(O58+AB58,計算!$A$16:$B$219,2)),"",VLOOKUP(O58+AB58,計算!$A$16:$B$219,2)),"")</f>
        <v/>
      </c>
      <c r="Z58" s="19" t="str">
        <f>IF(COUNTA(A58),IF(ISERROR(VLOOKUP(MIN(M58,N58,O58)+AB58,計算!$A$16:$B$219,2)),"",VLOOKUP(MIN(M58,N58,O58)+AB58,計算!$A$16:$B$219,2)),"")</f>
        <v/>
      </c>
      <c r="AB58" s="20">
        <v>200</v>
      </c>
    </row>
    <row r="59" spans="1:28" x14ac:dyDescent="0.15">
      <c r="A59" s="16"/>
      <c r="B59" s="18" t="str">
        <f>IF(A59="","",団体設定!$B$6&amp;"-C"&amp;団体設定!$H$5&amp;"-"&amp;A59)</f>
        <v/>
      </c>
      <c r="C59" s="53"/>
      <c r="D59" s="16"/>
      <c r="E59" s="16"/>
      <c r="F59" s="16"/>
      <c r="G59" s="12" t="s">
        <v>57</v>
      </c>
      <c r="H59" s="16"/>
      <c r="I59" s="12" t="s">
        <v>58</v>
      </c>
      <c r="J59" s="16"/>
      <c r="K59" s="12" t="s">
        <v>60</v>
      </c>
      <c r="L59" s="7" t="s">
        <v>65</v>
      </c>
      <c r="M59" s="16"/>
      <c r="N59" s="16"/>
      <c r="O59" s="16"/>
      <c r="P59" s="13">
        <f t="shared" si="3"/>
        <v>0</v>
      </c>
      <c r="Q59" s="9">
        <f t="shared" si="8"/>
        <v>100</v>
      </c>
      <c r="R59" s="10">
        <f t="shared" si="0"/>
        <v>100</v>
      </c>
      <c r="S59" s="11" t="str">
        <f>IF(COUNTA(A59),IF(ISERROR(VLOOKUP(M59+AB59,計算!$A$16:$B$219,2)),"",VLOOKUP(M59+AB59,計算!$A$16:$B$219,2)),"")</f>
        <v/>
      </c>
      <c r="T59" s="9">
        <f t="shared" si="4"/>
        <v>100</v>
      </c>
      <c r="U59" s="10">
        <f t="shared" si="5"/>
        <v>100</v>
      </c>
      <c r="V59" s="11" t="str">
        <f>IF(COUNTA(A59),IF(ISERROR(VLOOKUP(N59+AB59,計算!$A$16:$B$219,2)),"",VLOOKUP(N59+AB59,計算!$A$16:$B$219,2)),"")</f>
        <v/>
      </c>
      <c r="W59" s="9">
        <f t="shared" si="6"/>
        <v>100</v>
      </c>
      <c r="X59" s="10">
        <f t="shared" si="7"/>
        <v>100</v>
      </c>
      <c r="Y59" s="11" t="str">
        <f>IF(COUNTA(A59),IF(ISERROR(VLOOKUP(O59+AB59,計算!$A$16:$B$219,2)),"",VLOOKUP(O59+AB59,計算!$A$16:$B$219,2)),"")</f>
        <v/>
      </c>
      <c r="Z59" s="19" t="str">
        <f>IF(COUNTA(A59),IF(ISERROR(VLOOKUP(MIN(M59,N59,O59)+AB59,計算!$A$16:$B$219,2)),"",VLOOKUP(MIN(M59,N59,O59)+AB59,計算!$A$16:$B$219,2)),"")</f>
        <v/>
      </c>
      <c r="AB59" s="20">
        <v>200</v>
      </c>
    </row>
    <row r="60" spans="1:28" x14ac:dyDescent="0.15">
      <c r="A60" s="16"/>
      <c r="B60" s="18" t="str">
        <f>IF(A60="","",団体設定!$B$6&amp;"-C"&amp;団体設定!$H$5&amp;"-"&amp;A60)</f>
        <v/>
      </c>
      <c r="C60" s="53"/>
      <c r="D60" s="16"/>
      <c r="E60" s="16"/>
      <c r="F60" s="16"/>
      <c r="G60" s="12" t="s">
        <v>57</v>
      </c>
      <c r="H60" s="16"/>
      <c r="I60" s="12" t="s">
        <v>58</v>
      </c>
      <c r="J60" s="16"/>
      <c r="K60" s="12" t="s">
        <v>60</v>
      </c>
      <c r="L60" s="7" t="s">
        <v>65</v>
      </c>
      <c r="M60" s="16"/>
      <c r="N60" s="16"/>
      <c r="O60" s="16"/>
      <c r="P60" s="13">
        <f t="shared" si="3"/>
        <v>0</v>
      </c>
      <c r="Q60" s="9">
        <f t="shared" si="8"/>
        <v>100</v>
      </c>
      <c r="R60" s="10">
        <f t="shared" si="0"/>
        <v>100</v>
      </c>
      <c r="S60" s="11" t="str">
        <f>IF(COUNTA(A60),IF(ISERROR(VLOOKUP(M60+AB60,計算!$A$16:$B$219,2)),"",VLOOKUP(M60+AB60,計算!$A$16:$B$219,2)),"")</f>
        <v/>
      </c>
      <c r="T60" s="9">
        <f t="shared" si="4"/>
        <v>100</v>
      </c>
      <c r="U60" s="10">
        <f t="shared" si="5"/>
        <v>100</v>
      </c>
      <c r="V60" s="11" t="str">
        <f>IF(COUNTA(A60),IF(ISERROR(VLOOKUP(N60+AB60,計算!$A$16:$B$219,2)),"",VLOOKUP(N60+AB60,計算!$A$16:$B$219,2)),"")</f>
        <v/>
      </c>
      <c r="W60" s="9">
        <f t="shared" si="6"/>
        <v>100</v>
      </c>
      <c r="X60" s="10">
        <f t="shared" si="7"/>
        <v>100</v>
      </c>
      <c r="Y60" s="11" t="str">
        <f>IF(COUNTA(A60),IF(ISERROR(VLOOKUP(O60+AB60,計算!$A$16:$B$219,2)),"",VLOOKUP(O60+AB60,計算!$A$16:$B$219,2)),"")</f>
        <v/>
      </c>
      <c r="Z60" s="19" t="str">
        <f>IF(COUNTA(A60),IF(ISERROR(VLOOKUP(MIN(M60,N60,O60)+AB60,計算!$A$16:$B$219,2)),"",VLOOKUP(MIN(M60,N60,O60)+AB60,計算!$A$16:$B$219,2)),"")</f>
        <v/>
      </c>
      <c r="AB60" s="20">
        <v>200</v>
      </c>
    </row>
    <row r="61" spans="1:28" x14ac:dyDescent="0.15">
      <c r="A61" s="16"/>
      <c r="B61" s="18" t="str">
        <f>IF(A61="","",団体設定!$B$6&amp;"-C"&amp;団体設定!$H$5&amp;"-"&amp;A61)</f>
        <v/>
      </c>
      <c r="C61" s="53"/>
      <c r="D61" s="16"/>
      <c r="E61" s="16"/>
      <c r="F61" s="16"/>
      <c r="G61" s="12" t="s">
        <v>57</v>
      </c>
      <c r="H61" s="16"/>
      <c r="I61" s="12" t="s">
        <v>58</v>
      </c>
      <c r="J61" s="16"/>
      <c r="K61" s="12" t="s">
        <v>60</v>
      </c>
      <c r="L61" s="7" t="s">
        <v>65</v>
      </c>
      <c r="M61" s="16"/>
      <c r="N61" s="16"/>
      <c r="O61" s="16"/>
      <c r="P61" s="13">
        <f t="shared" si="3"/>
        <v>0</v>
      </c>
      <c r="Q61" s="9">
        <f t="shared" si="8"/>
        <v>100</v>
      </c>
      <c r="R61" s="10">
        <f t="shared" si="0"/>
        <v>100</v>
      </c>
      <c r="S61" s="11" t="str">
        <f>IF(COUNTA(A61),IF(ISERROR(VLOOKUP(M61+AB61,計算!$A$16:$B$219,2)),"",VLOOKUP(M61+AB61,計算!$A$16:$B$219,2)),"")</f>
        <v/>
      </c>
      <c r="T61" s="9">
        <f t="shared" si="4"/>
        <v>100</v>
      </c>
      <c r="U61" s="10">
        <f t="shared" si="5"/>
        <v>100</v>
      </c>
      <c r="V61" s="11" t="str">
        <f>IF(COUNTA(A61),IF(ISERROR(VLOOKUP(N61+AB61,計算!$A$16:$B$219,2)),"",VLOOKUP(N61+AB61,計算!$A$16:$B$219,2)),"")</f>
        <v/>
      </c>
      <c r="W61" s="9">
        <f t="shared" si="6"/>
        <v>100</v>
      </c>
      <c r="X61" s="10">
        <f t="shared" si="7"/>
        <v>100</v>
      </c>
      <c r="Y61" s="11" t="str">
        <f>IF(COUNTA(A61),IF(ISERROR(VLOOKUP(O61+AB61,計算!$A$16:$B$219,2)),"",VLOOKUP(O61+AB61,計算!$A$16:$B$219,2)),"")</f>
        <v/>
      </c>
      <c r="Z61" s="19" t="str">
        <f>IF(COUNTA(A61),IF(ISERROR(VLOOKUP(MIN(M61,N61,O61)+AB61,計算!$A$16:$B$219,2)),"",VLOOKUP(MIN(M61,N61,O61)+AB61,計算!$A$16:$B$219,2)),"")</f>
        <v/>
      </c>
      <c r="AB61" s="20">
        <v>200</v>
      </c>
    </row>
    <row r="62" spans="1:28" x14ac:dyDescent="0.15">
      <c r="A62" s="16"/>
      <c r="B62" s="18" t="str">
        <f>IF(A62="","",団体設定!$B$6&amp;"-C"&amp;団体設定!$H$5&amp;"-"&amp;A62)</f>
        <v/>
      </c>
      <c r="C62" s="53"/>
      <c r="D62" s="16"/>
      <c r="E62" s="16"/>
      <c r="F62" s="16"/>
      <c r="G62" s="12" t="s">
        <v>57</v>
      </c>
      <c r="H62" s="16"/>
      <c r="I62" s="12" t="s">
        <v>58</v>
      </c>
      <c r="J62" s="16"/>
      <c r="K62" s="12" t="s">
        <v>60</v>
      </c>
      <c r="L62" s="7" t="s">
        <v>65</v>
      </c>
      <c r="M62" s="16"/>
      <c r="N62" s="16"/>
      <c r="O62" s="16"/>
      <c r="P62" s="13">
        <f t="shared" si="3"/>
        <v>0</v>
      </c>
      <c r="Q62" s="9">
        <f t="shared" si="8"/>
        <v>100</v>
      </c>
      <c r="R62" s="10">
        <f t="shared" si="0"/>
        <v>100</v>
      </c>
      <c r="S62" s="11" t="str">
        <f>IF(COUNTA(A62),IF(ISERROR(VLOOKUP(M62+AB62,計算!$A$16:$B$219,2)),"",VLOOKUP(M62+AB62,計算!$A$16:$B$219,2)),"")</f>
        <v/>
      </c>
      <c r="T62" s="9">
        <f t="shared" si="4"/>
        <v>100</v>
      </c>
      <c r="U62" s="10">
        <f t="shared" si="5"/>
        <v>100</v>
      </c>
      <c r="V62" s="11" t="str">
        <f>IF(COUNTA(A62),IF(ISERROR(VLOOKUP(N62+AB62,計算!$A$16:$B$219,2)),"",VLOOKUP(N62+AB62,計算!$A$16:$B$219,2)),"")</f>
        <v/>
      </c>
      <c r="W62" s="9">
        <f t="shared" si="6"/>
        <v>100</v>
      </c>
      <c r="X62" s="10">
        <f t="shared" si="7"/>
        <v>100</v>
      </c>
      <c r="Y62" s="11" t="str">
        <f>IF(COUNTA(A62),IF(ISERROR(VLOOKUP(O62+AB62,計算!$A$16:$B$219,2)),"",VLOOKUP(O62+AB62,計算!$A$16:$B$219,2)),"")</f>
        <v/>
      </c>
      <c r="Z62" s="19" t="str">
        <f>IF(COUNTA(A62),IF(ISERROR(VLOOKUP(MIN(M62,N62,O62)+AB62,計算!$A$16:$B$219,2)),"",VLOOKUP(MIN(M62,N62,O62)+AB62,計算!$A$16:$B$219,2)),"")</f>
        <v/>
      </c>
      <c r="AB62" s="20">
        <v>200</v>
      </c>
    </row>
    <row r="63" spans="1:28" x14ac:dyDescent="0.15">
      <c r="A63" s="16"/>
      <c r="B63" s="18" t="str">
        <f>IF(A63="","",団体設定!$B$6&amp;"-C"&amp;団体設定!$H$5&amp;"-"&amp;A63)</f>
        <v/>
      </c>
      <c r="C63" s="53"/>
      <c r="D63" s="16"/>
      <c r="E63" s="16"/>
      <c r="F63" s="16"/>
      <c r="G63" s="12" t="s">
        <v>57</v>
      </c>
      <c r="H63" s="16"/>
      <c r="I63" s="12" t="s">
        <v>58</v>
      </c>
      <c r="J63" s="16"/>
      <c r="K63" s="12" t="s">
        <v>60</v>
      </c>
      <c r="L63" s="7" t="s">
        <v>65</v>
      </c>
      <c r="M63" s="16"/>
      <c r="N63" s="16"/>
      <c r="O63" s="16"/>
      <c r="P63" s="13">
        <f t="shared" si="3"/>
        <v>0</v>
      </c>
      <c r="Q63" s="9">
        <f t="shared" si="8"/>
        <v>100</v>
      </c>
      <c r="R63" s="10">
        <f t="shared" si="0"/>
        <v>100</v>
      </c>
      <c r="S63" s="11" t="str">
        <f>IF(COUNTA(A63),IF(ISERROR(VLOOKUP(M63+AB63,計算!$A$16:$B$219,2)),"",VLOOKUP(M63+AB63,計算!$A$16:$B$219,2)),"")</f>
        <v/>
      </c>
      <c r="T63" s="9">
        <f t="shared" si="4"/>
        <v>100</v>
      </c>
      <c r="U63" s="10">
        <f t="shared" si="5"/>
        <v>100</v>
      </c>
      <c r="V63" s="11" t="str">
        <f>IF(COUNTA(A63),IF(ISERROR(VLOOKUP(N63+AB63,計算!$A$16:$B$219,2)),"",VLOOKUP(N63+AB63,計算!$A$16:$B$219,2)),"")</f>
        <v/>
      </c>
      <c r="W63" s="9">
        <f t="shared" si="6"/>
        <v>100</v>
      </c>
      <c r="X63" s="10">
        <f t="shared" si="7"/>
        <v>100</v>
      </c>
      <c r="Y63" s="11" t="str">
        <f>IF(COUNTA(A63),IF(ISERROR(VLOOKUP(O63+AB63,計算!$A$16:$B$219,2)),"",VLOOKUP(O63+AB63,計算!$A$16:$B$219,2)),"")</f>
        <v/>
      </c>
      <c r="Z63" s="19" t="str">
        <f>IF(COUNTA(A63),IF(ISERROR(VLOOKUP(MIN(M63,N63,O63)+AB63,計算!$A$16:$B$219,2)),"",VLOOKUP(MIN(M63,N63,O63)+AB63,計算!$A$16:$B$219,2)),"")</f>
        <v/>
      </c>
      <c r="AB63" s="20">
        <v>200</v>
      </c>
    </row>
    <row r="64" spans="1:28" x14ac:dyDescent="0.15">
      <c r="A64" s="16"/>
      <c r="B64" s="18" t="str">
        <f>IF(A64="","",団体設定!$B$6&amp;"-C"&amp;団体設定!$H$5&amp;"-"&amp;A64)</f>
        <v/>
      </c>
      <c r="C64" s="53"/>
      <c r="D64" s="16"/>
      <c r="E64" s="16"/>
      <c r="F64" s="16"/>
      <c r="G64" s="12" t="s">
        <v>57</v>
      </c>
      <c r="H64" s="16"/>
      <c r="I64" s="12" t="s">
        <v>58</v>
      </c>
      <c r="J64" s="16"/>
      <c r="K64" s="12" t="s">
        <v>60</v>
      </c>
      <c r="L64" s="7" t="s">
        <v>65</v>
      </c>
      <c r="M64" s="16"/>
      <c r="N64" s="16"/>
      <c r="O64" s="16"/>
      <c r="P64" s="13">
        <f t="shared" si="3"/>
        <v>0</v>
      </c>
      <c r="Q64" s="9">
        <f t="shared" si="8"/>
        <v>100</v>
      </c>
      <c r="R64" s="10">
        <f t="shared" si="0"/>
        <v>100</v>
      </c>
      <c r="S64" s="11" t="str">
        <f>IF(COUNTA(A64),IF(ISERROR(VLOOKUP(M64+AB64,計算!$A$16:$B$219,2)),"",VLOOKUP(M64+AB64,計算!$A$16:$B$219,2)),"")</f>
        <v/>
      </c>
      <c r="T64" s="9">
        <f t="shared" si="4"/>
        <v>100</v>
      </c>
      <c r="U64" s="10">
        <f t="shared" si="5"/>
        <v>100</v>
      </c>
      <c r="V64" s="11" t="str">
        <f>IF(COUNTA(A64),IF(ISERROR(VLOOKUP(N64+AB64,計算!$A$16:$B$219,2)),"",VLOOKUP(N64+AB64,計算!$A$16:$B$219,2)),"")</f>
        <v/>
      </c>
      <c r="W64" s="9">
        <f t="shared" si="6"/>
        <v>100</v>
      </c>
      <c r="X64" s="10">
        <f t="shared" si="7"/>
        <v>100</v>
      </c>
      <c r="Y64" s="11" t="str">
        <f>IF(COUNTA(A64),IF(ISERROR(VLOOKUP(O64+AB64,計算!$A$16:$B$219,2)),"",VLOOKUP(O64+AB64,計算!$A$16:$B$219,2)),"")</f>
        <v/>
      </c>
      <c r="Z64" s="19" t="str">
        <f>IF(COUNTA(A64),IF(ISERROR(VLOOKUP(MIN(M64,N64,O64)+AB64,計算!$A$16:$B$219,2)),"",VLOOKUP(MIN(M64,N64,O64)+AB64,計算!$A$16:$B$219,2)),"")</f>
        <v/>
      </c>
      <c r="AB64" s="20">
        <v>200</v>
      </c>
    </row>
    <row r="65" spans="1:28" x14ac:dyDescent="0.15">
      <c r="A65" s="16"/>
      <c r="B65" s="18" t="str">
        <f>IF(A65="","",団体設定!$B$6&amp;"-C"&amp;団体設定!$H$5&amp;"-"&amp;A65)</f>
        <v/>
      </c>
      <c r="C65" s="53"/>
      <c r="D65" s="16"/>
      <c r="E65" s="16"/>
      <c r="F65" s="16"/>
      <c r="G65" s="12" t="s">
        <v>57</v>
      </c>
      <c r="H65" s="16"/>
      <c r="I65" s="12" t="s">
        <v>58</v>
      </c>
      <c r="J65" s="16"/>
      <c r="K65" s="12" t="s">
        <v>60</v>
      </c>
      <c r="L65" s="7" t="s">
        <v>65</v>
      </c>
      <c r="M65" s="16"/>
      <c r="N65" s="16"/>
      <c r="O65" s="16"/>
      <c r="P65" s="13">
        <f t="shared" si="3"/>
        <v>0</v>
      </c>
      <c r="Q65" s="9">
        <f t="shared" si="8"/>
        <v>100</v>
      </c>
      <c r="R65" s="10">
        <f t="shared" si="0"/>
        <v>100</v>
      </c>
      <c r="S65" s="11" t="str">
        <f>IF(COUNTA(A65),IF(ISERROR(VLOOKUP(M65+AB65,計算!$A$16:$B$219,2)),"",VLOOKUP(M65+AB65,計算!$A$16:$B$219,2)),"")</f>
        <v/>
      </c>
      <c r="T65" s="9">
        <f t="shared" si="4"/>
        <v>100</v>
      </c>
      <c r="U65" s="10">
        <f t="shared" si="5"/>
        <v>100</v>
      </c>
      <c r="V65" s="11" t="str">
        <f>IF(COUNTA(A65),IF(ISERROR(VLOOKUP(N65+AB65,計算!$A$16:$B$219,2)),"",VLOOKUP(N65+AB65,計算!$A$16:$B$219,2)),"")</f>
        <v/>
      </c>
      <c r="W65" s="9">
        <f t="shared" si="6"/>
        <v>100</v>
      </c>
      <c r="X65" s="10">
        <f t="shared" si="7"/>
        <v>100</v>
      </c>
      <c r="Y65" s="11" t="str">
        <f>IF(COUNTA(A65),IF(ISERROR(VLOOKUP(O65+AB65,計算!$A$16:$B$219,2)),"",VLOOKUP(O65+AB65,計算!$A$16:$B$219,2)),"")</f>
        <v/>
      </c>
      <c r="Z65" s="19" t="str">
        <f>IF(COUNTA(A65),IF(ISERROR(VLOOKUP(MIN(M65,N65,O65)+AB65,計算!$A$16:$B$219,2)),"",VLOOKUP(MIN(M65,N65,O65)+AB65,計算!$A$16:$B$219,2)),"")</f>
        <v/>
      </c>
      <c r="AB65" s="20">
        <v>200</v>
      </c>
    </row>
    <row r="66" spans="1:28" x14ac:dyDescent="0.15">
      <c r="A66" s="16"/>
      <c r="B66" s="18" t="str">
        <f>IF(A66="","",団体設定!$B$6&amp;"-C"&amp;団体設定!$H$5&amp;"-"&amp;A66)</f>
        <v/>
      </c>
      <c r="C66" s="53"/>
      <c r="D66" s="16"/>
      <c r="E66" s="16"/>
      <c r="F66" s="16"/>
      <c r="G66" s="12" t="s">
        <v>57</v>
      </c>
      <c r="H66" s="16"/>
      <c r="I66" s="12" t="s">
        <v>58</v>
      </c>
      <c r="J66" s="16"/>
      <c r="K66" s="12" t="s">
        <v>60</v>
      </c>
      <c r="L66" s="7" t="s">
        <v>65</v>
      </c>
      <c r="M66" s="16"/>
      <c r="N66" s="16"/>
      <c r="O66" s="16"/>
      <c r="P66" s="13">
        <f t="shared" si="3"/>
        <v>0</v>
      </c>
      <c r="Q66" s="9">
        <f t="shared" si="8"/>
        <v>100</v>
      </c>
      <c r="R66" s="10">
        <f t="shared" si="0"/>
        <v>100</v>
      </c>
      <c r="S66" s="11" t="str">
        <f>IF(COUNTA(A66),IF(ISERROR(VLOOKUP(M66+AB66,計算!$A$16:$B$219,2)),"",VLOOKUP(M66+AB66,計算!$A$16:$B$219,2)),"")</f>
        <v/>
      </c>
      <c r="T66" s="9">
        <f t="shared" si="4"/>
        <v>100</v>
      </c>
      <c r="U66" s="10">
        <f t="shared" si="5"/>
        <v>100</v>
      </c>
      <c r="V66" s="11" t="str">
        <f>IF(COUNTA(A66),IF(ISERROR(VLOOKUP(N66+AB66,計算!$A$16:$B$219,2)),"",VLOOKUP(N66+AB66,計算!$A$16:$B$219,2)),"")</f>
        <v/>
      </c>
      <c r="W66" s="9">
        <f t="shared" si="6"/>
        <v>100</v>
      </c>
      <c r="X66" s="10">
        <f t="shared" si="7"/>
        <v>100</v>
      </c>
      <c r="Y66" s="11" t="str">
        <f>IF(COUNTA(A66),IF(ISERROR(VLOOKUP(O66+AB66,計算!$A$16:$B$219,2)),"",VLOOKUP(O66+AB66,計算!$A$16:$B$219,2)),"")</f>
        <v/>
      </c>
      <c r="Z66" s="19" t="str">
        <f>IF(COUNTA(A66),IF(ISERROR(VLOOKUP(MIN(M66,N66,O66)+AB66,計算!$A$16:$B$219,2)),"",VLOOKUP(MIN(M66,N66,O66)+AB66,計算!$A$16:$B$219,2)),"")</f>
        <v/>
      </c>
      <c r="AB66" s="20">
        <v>200</v>
      </c>
    </row>
    <row r="67" spans="1:28" x14ac:dyDescent="0.15">
      <c r="A67" s="16"/>
      <c r="B67" s="18" t="str">
        <f>IF(A67="","",団体設定!$B$6&amp;"-C"&amp;団体設定!$H$5&amp;"-"&amp;A67)</f>
        <v/>
      </c>
      <c r="C67" s="53"/>
      <c r="D67" s="16"/>
      <c r="E67" s="16"/>
      <c r="F67" s="16"/>
      <c r="G67" s="12" t="s">
        <v>57</v>
      </c>
      <c r="H67" s="16"/>
      <c r="I67" s="12" t="s">
        <v>58</v>
      </c>
      <c r="J67" s="16"/>
      <c r="K67" s="12" t="s">
        <v>60</v>
      </c>
      <c r="L67" s="7" t="s">
        <v>65</v>
      </c>
      <c r="M67" s="16"/>
      <c r="N67" s="16"/>
      <c r="O67" s="16"/>
      <c r="P67" s="13">
        <f t="shared" si="3"/>
        <v>0</v>
      </c>
      <c r="Q67" s="9">
        <f t="shared" si="8"/>
        <v>100</v>
      </c>
      <c r="R67" s="10">
        <f t="shared" si="0"/>
        <v>100</v>
      </c>
      <c r="S67" s="11" t="str">
        <f>IF(COUNTA(A67),IF(ISERROR(VLOOKUP(M67+AB67,計算!$A$16:$B$219,2)),"",VLOOKUP(M67+AB67,計算!$A$16:$B$219,2)),"")</f>
        <v/>
      </c>
      <c r="T67" s="9">
        <f t="shared" si="4"/>
        <v>100</v>
      </c>
      <c r="U67" s="10">
        <f t="shared" si="5"/>
        <v>100</v>
      </c>
      <c r="V67" s="11" t="str">
        <f>IF(COUNTA(A67),IF(ISERROR(VLOOKUP(N67+AB67,計算!$A$16:$B$219,2)),"",VLOOKUP(N67+AB67,計算!$A$16:$B$219,2)),"")</f>
        <v/>
      </c>
      <c r="W67" s="9">
        <f t="shared" si="6"/>
        <v>100</v>
      </c>
      <c r="X67" s="10">
        <f t="shared" si="7"/>
        <v>100</v>
      </c>
      <c r="Y67" s="11" t="str">
        <f>IF(COUNTA(A67),IF(ISERROR(VLOOKUP(O67+AB67,計算!$A$16:$B$219,2)),"",VLOOKUP(O67+AB67,計算!$A$16:$B$219,2)),"")</f>
        <v/>
      </c>
      <c r="Z67" s="19" t="str">
        <f>IF(COUNTA(A67),IF(ISERROR(VLOOKUP(MIN(M67,N67,O67)+AB67,計算!$A$16:$B$219,2)),"",VLOOKUP(MIN(M67,N67,O67)+AB67,計算!$A$16:$B$219,2)),"")</f>
        <v/>
      </c>
      <c r="AB67" s="20">
        <v>200</v>
      </c>
    </row>
    <row r="68" spans="1:28" x14ac:dyDescent="0.15">
      <c r="A68" s="16"/>
      <c r="B68" s="18" t="str">
        <f>IF(A68="","",団体設定!$B$6&amp;"-C"&amp;団体設定!$H$5&amp;"-"&amp;A68)</f>
        <v/>
      </c>
      <c r="C68" s="53"/>
      <c r="D68" s="16"/>
      <c r="E68" s="16"/>
      <c r="F68" s="16"/>
      <c r="G68" s="12" t="s">
        <v>57</v>
      </c>
      <c r="H68" s="16"/>
      <c r="I68" s="12" t="s">
        <v>58</v>
      </c>
      <c r="J68" s="16"/>
      <c r="K68" s="12" t="s">
        <v>60</v>
      </c>
      <c r="L68" s="7" t="s">
        <v>65</v>
      </c>
      <c r="M68" s="16"/>
      <c r="N68" s="16"/>
      <c r="O68" s="16"/>
      <c r="P68" s="13">
        <f t="shared" si="3"/>
        <v>0</v>
      </c>
      <c r="Q68" s="9">
        <f t="shared" si="8"/>
        <v>100</v>
      </c>
      <c r="R68" s="10">
        <f t="shared" si="0"/>
        <v>100</v>
      </c>
      <c r="S68" s="11" t="str">
        <f>IF(COUNTA(A68),IF(ISERROR(VLOOKUP(M68+AB68,計算!$A$16:$B$219,2)),"",VLOOKUP(M68+AB68,計算!$A$16:$B$219,2)),"")</f>
        <v/>
      </c>
      <c r="T68" s="9">
        <f t="shared" si="4"/>
        <v>100</v>
      </c>
      <c r="U68" s="10">
        <f t="shared" si="5"/>
        <v>100</v>
      </c>
      <c r="V68" s="11" t="str">
        <f>IF(COUNTA(A68),IF(ISERROR(VLOOKUP(N68+AB68,計算!$A$16:$B$219,2)),"",VLOOKUP(N68+AB68,計算!$A$16:$B$219,2)),"")</f>
        <v/>
      </c>
      <c r="W68" s="9">
        <f t="shared" si="6"/>
        <v>100</v>
      </c>
      <c r="X68" s="10">
        <f t="shared" si="7"/>
        <v>100</v>
      </c>
      <c r="Y68" s="11" t="str">
        <f>IF(COUNTA(A68),IF(ISERROR(VLOOKUP(O68+AB68,計算!$A$16:$B$219,2)),"",VLOOKUP(O68+AB68,計算!$A$16:$B$219,2)),"")</f>
        <v/>
      </c>
      <c r="Z68" s="19" t="str">
        <f>IF(COUNTA(A68),IF(ISERROR(VLOOKUP(MIN(M68,N68,O68)+AB68,計算!$A$16:$B$219,2)),"",VLOOKUP(MIN(M68,N68,O68)+AB68,計算!$A$16:$B$219,2)),"")</f>
        <v/>
      </c>
      <c r="AB68" s="20">
        <v>200</v>
      </c>
    </row>
    <row r="69" spans="1:28" x14ac:dyDescent="0.15">
      <c r="A69" s="16"/>
      <c r="B69" s="18" t="str">
        <f>IF(A69="","",団体設定!$B$6&amp;"-C"&amp;団体設定!$H$5&amp;"-"&amp;A69)</f>
        <v/>
      </c>
      <c r="C69" s="53"/>
      <c r="D69" s="16"/>
      <c r="E69" s="16"/>
      <c r="F69" s="16"/>
      <c r="G69" s="12" t="s">
        <v>57</v>
      </c>
      <c r="H69" s="16"/>
      <c r="I69" s="12" t="s">
        <v>58</v>
      </c>
      <c r="J69" s="16"/>
      <c r="K69" s="12" t="s">
        <v>60</v>
      </c>
      <c r="L69" s="7" t="s">
        <v>65</v>
      </c>
      <c r="M69" s="16"/>
      <c r="N69" s="16"/>
      <c r="O69" s="16"/>
      <c r="P69" s="13">
        <f t="shared" si="3"/>
        <v>0</v>
      </c>
      <c r="Q69" s="9">
        <f t="shared" si="8"/>
        <v>100</v>
      </c>
      <c r="R69" s="10">
        <f t="shared" si="0"/>
        <v>100</v>
      </c>
      <c r="S69" s="11" t="str">
        <f>IF(COUNTA(A69),IF(ISERROR(VLOOKUP(M69+AB69,計算!$A$16:$B$219,2)),"",VLOOKUP(M69+AB69,計算!$A$16:$B$219,2)),"")</f>
        <v/>
      </c>
      <c r="T69" s="9">
        <f t="shared" si="4"/>
        <v>100</v>
      </c>
      <c r="U69" s="10">
        <f t="shared" si="5"/>
        <v>100</v>
      </c>
      <c r="V69" s="11" t="str">
        <f>IF(COUNTA(A69),IF(ISERROR(VLOOKUP(N69+AB69,計算!$A$16:$B$219,2)),"",VLOOKUP(N69+AB69,計算!$A$16:$B$219,2)),"")</f>
        <v/>
      </c>
      <c r="W69" s="9">
        <f t="shared" si="6"/>
        <v>100</v>
      </c>
      <c r="X69" s="10">
        <f t="shared" si="7"/>
        <v>100</v>
      </c>
      <c r="Y69" s="11" t="str">
        <f>IF(COUNTA(A69),IF(ISERROR(VLOOKUP(O69+AB69,計算!$A$16:$B$219,2)),"",VLOOKUP(O69+AB69,計算!$A$16:$B$219,2)),"")</f>
        <v/>
      </c>
      <c r="Z69" s="19" t="str">
        <f>IF(COUNTA(A69),IF(ISERROR(VLOOKUP(MIN(M69,N69,O69)+AB69,計算!$A$16:$B$219,2)),"",VLOOKUP(MIN(M69,N69,O69)+AB69,計算!$A$16:$B$219,2)),"")</f>
        <v/>
      </c>
      <c r="AB69" s="20">
        <v>200</v>
      </c>
    </row>
    <row r="70" spans="1:28" x14ac:dyDescent="0.15">
      <c r="A70" s="16"/>
      <c r="B70" s="18" t="str">
        <f>IF(A70="","",団体設定!$B$6&amp;"-C"&amp;団体設定!$H$5&amp;"-"&amp;A70)</f>
        <v/>
      </c>
      <c r="C70" s="53"/>
      <c r="D70" s="16"/>
      <c r="E70" s="16"/>
      <c r="F70" s="16"/>
      <c r="G70" s="12" t="s">
        <v>57</v>
      </c>
      <c r="H70" s="16"/>
      <c r="I70" s="12" t="s">
        <v>58</v>
      </c>
      <c r="J70" s="16"/>
      <c r="K70" s="12" t="s">
        <v>60</v>
      </c>
      <c r="L70" s="7" t="s">
        <v>65</v>
      </c>
      <c r="M70" s="16"/>
      <c r="N70" s="16"/>
      <c r="O70" s="16"/>
      <c r="P70" s="13">
        <f t="shared" si="3"/>
        <v>0</v>
      </c>
      <c r="Q70" s="9">
        <f t="shared" si="8"/>
        <v>100</v>
      </c>
      <c r="R70" s="10">
        <f t="shared" ref="R70:R133" si="9">IF(RIGHT(Q70,1)="1",Q70-1,IF(RIGHT(Q70,1)="2",Q70-2,IF(RIGHT(Q70,1)="3",Q70-3,IF(RIGHT(Q70,1)="4",Q70-4,IF(RIGHT(Q70,1)="6",Q70-1,IF(RIGHT(Q70,1)="7",Q70-2,IF(RIGHT(Q70,1)="8",Q70-3,IF(RIGHT(Q70,1)="9",Q70-4,Q70))))))))</f>
        <v>100</v>
      </c>
      <c r="S70" s="11" t="str">
        <f>IF(COUNTA(A70),IF(ISERROR(VLOOKUP(M70+AB70,計算!$A$16:$B$219,2)),"",VLOOKUP(M70+AB70,計算!$A$16:$B$219,2)),"")</f>
        <v/>
      </c>
      <c r="T70" s="9">
        <f t="shared" si="4"/>
        <v>100</v>
      </c>
      <c r="U70" s="10">
        <f t="shared" si="5"/>
        <v>100</v>
      </c>
      <c r="V70" s="11" t="str">
        <f>IF(COUNTA(A70),IF(ISERROR(VLOOKUP(N70+AB70,計算!$A$16:$B$219,2)),"",VLOOKUP(N70+AB70,計算!$A$16:$B$219,2)),"")</f>
        <v/>
      </c>
      <c r="W70" s="9">
        <f t="shared" si="6"/>
        <v>100</v>
      </c>
      <c r="X70" s="10">
        <f t="shared" si="7"/>
        <v>100</v>
      </c>
      <c r="Y70" s="11" t="str">
        <f>IF(COUNTA(A70),IF(ISERROR(VLOOKUP(O70+AB70,計算!$A$16:$B$219,2)),"",VLOOKUP(O70+AB70,計算!$A$16:$B$219,2)),"")</f>
        <v/>
      </c>
      <c r="Z70" s="19" t="str">
        <f>IF(COUNTA(A70),IF(ISERROR(VLOOKUP(MIN(M70,N70,O70)+AB70,計算!$A$16:$B$219,2)),"",VLOOKUP(MIN(M70,N70,O70)+AB70,計算!$A$16:$B$219,2)),"")</f>
        <v/>
      </c>
      <c r="AB70" s="20">
        <v>200</v>
      </c>
    </row>
    <row r="71" spans="1:28" x14ac:dyDescent="0.15">
      <c r="A71" s="16"/>
      <c r="B71" s="18" t="str">
        <f>IF(A71="","",団体設定!$B$6&amp;"-C"&amp;団体設定!$H$5&amp;"-"&amp;A71)</f>
        <v/>
      </c>
      <c r="C71" s="53"/>
      <c r="D71" s="16"/>
      <c r="E71" s="16"/>
      <c r="F71" s="16"/>
      <c r="G71" s="12" t="s">
        <v>57</v>
      </c>
      <c r="H71" s="16"/>
      <c r="I71" s="12" t="s">
        <v>58</v>
      </c>
      <c r="J71" s="16"/>
      <c r="K71" s="12" t="s">
        <v>60</v>
      </c>
      <c r="L71" s="7" t="s">
        <v>65</v>
      </c>
      <c r="M71" s="16"/>
      <c r="N71" s="16"/>
      <c r="O71" s="16"/>
      <c r="P71" s="13">
        <f t="shared" ref="P71:P134" si="10">M71+N71+O71</f>
        <v>0</v>
      </c>
      <c r="Q71" s="9">
        <f t="shared" si="8"/>
        <v>100</v>
      </c>
      <c r="R71" s="10">
        <f t="shared" si="9"/>
        <v>100</v>
      </c>
      <c r="S71" s="11" t="str">
        <f>IF(COUNTA(A71),IF(ISERROR(VLOOKUP(M71+AB71,計算!$A$16:$B$219,2)),"",VLOOKUP(M71+AB71,計算!$A$16:$B$219,2)),"")</f>
        <v/>
      </c>
      <c r="T71" s="9">
        <f t="shared" si="4"/>
        <v>100</v>
      </c>
      <c r="U71" s="10">
        <f t="shared" si="5"/>
        <v>100</v>
      </c>
      <c r="V71" s="11" t="str">
        <f>IF(COUNTA(A71),IF(ISERROR(VLOOKUP(N71+AB71,計算!$A$16:$B$219,2)),"",VLOOKUP(N71+AB71,計算!$A$16:$B$219,2)),"")</f>
        <v/>
      </c>
      <c r="W71" s="9">
        <f t="shared" si="6"/>
        <v>100</v>
      </c>
      <c r="X71" s="10">
        <f t="shared" si="7"/>
        <v>100</v>
      </c>
      <c r="Y71" s="11" t="str">
        <f>IF(COUNTA(A71),IF(ISERROR(VLOOKUP(O71+AB71,計算!$A$16:$B$219,2)),"",VLOOKUP(O71+AB71,計算!$A$16:$B$219,2)),"")</f>
        <v/>
      </c>
      <c r="Z71" s="19" t="str">
        <f>IF(COUNTA(A71),IF(ISERROR(VLOOKUP(MIN(M71,N71,O71)+AB71,計算!$A$16:$B$219,2)),"",VLOOKUP(MIN(M71,N71,O71)+AB71,計算!$A$16:$B$219,2)),"")</f>
        <v/>
      </c>
      <c r="AB71" s="20">
        <v>200</v>
      </c>
    </row>
    <row r="72" spans="1:28" x14ac:dyDescent="0.15">
      <c r="A72" s="16"/>
      <c r="B72" s="18" t="str">
        <f>IF(A72="","",団体設定!$B$6&amp;"-C"&amp;団体設定!$H$5&amp;"-"&amp;A72)</f>
        <v/>
      </c>
      <c r="C72" s="53"/>
      <c r="D72" s="16"/>
      <c r="E72" s="16"/>
      <c r="F72" s="16"/>
      <c r="G72" s="12" t="s">
        <v>57</v>
      </c>
      <c r="H72" s="16"/>
      <c r="I72" s="12" t="s">
        <v>58</v>
      </c>
      <c r="J72" s="16"/>
      <c r="K72" s="12" t="s">
        <v>60</v>
      </c>
      <c r="L72" s="7" t="s">
        <v>65</v>
      </c>
      <c r="M72" s="16"/>
      <c r="N72" s="16"/>
      <c r="O72" s="16"/>
      <c r="P72" s="13">
        <f t="shared" si="10"/>
        <v>0</v>
      </c>
      <c r="Q72" s="9">
        <f t="shared" si="8"/>
        <v>100</v>
      </c>
      <c r="R72" s="10">
        <f t="shared" si="9"/>
        <v>100</v>
      </c>
      <c r="S72" s="11" t="str">
        <f>IF(COUNTA(A72),IF(ISERROR(VLOOKUP(M72+AB72,計算!$A$16:$B$219,2)),"",VLOOKUP(M72+AB72,計算!$A$16:$B$219,2)),"")</f>
        <v/>
      </c>
      <c r="T72" s="9">
        <f t="shared" ref="T72:T135" si="11">N72+100</f>
        <v>100</v>
      </c>
      <c r="U72" s="10">
        <f t="shared" ref="U72:U135" si="12">IF(RIGHT(T72,1)="1",T72-1,IF(RIGHT(T72,1)="2",T72-2,IF(RIGHT(T72,1)="3",T72-3,IF(RIGHT(T72,1)="4",T72-4,IF(RIGHT(T72,1)="6",T72-1,IF(RIGHT(T72,1)="7",T72-2,IF(RIGHT(T72,1)="8",T72-3,IF(RIGHT(T72,1)="9",T72-4,T72))))))))</f>
        <v>100</v>
      </c>
      <c r="V72" s="11" t="str">
        <f>IF(COUNTA(A72),IF(ISERROR(VLOOKUP(N72+AB72,計算!$A$16:$B$219,2)),"",VLOOKUP(N72+AB72,計算!$A$16:$B$219,2)),"")</f>
        <v/>
      </c>
      <c r="W72" s="9">
        <f t="shared" ref="W72:W135" si="13">O72+100</f>
        <v>100</v>
      </c>
      <c r="X72" s="10">
        <f t="shared" ref="X72:X135" si="14">IF(RIGHT(W72,1)="1",W72-1,IF(RIGHT(W72,1)="2",W72-2,IF(RIGHT(W72,1)="3",W72-3,IF(RIGHT(W72,1)="4",W72-4,IF(RIGHT(W72,1)="6",W72-1,IF(RIGHT(W72,1)="7",W72-2,IF(RIGHT(W72,1)="8",W72-3,IF(RIGHT(W72,1)="9",W72-4,W72))))))))</f>
        <v>100</v>
      </c>
      <c r="Y72" s="11" t="str">
        <f>IF(COUNTA(A72),IF(ISERROR(VLOOKUP(O72+AB72,計算!$A$16:$B$219,2)),"",VLOOKUP(O72+AB72,計算!$A$16:$B$219,2)),"")</f>
        <v/>
      </c>
      <c r="Z72" s="19" t="str">
        <f>IF(COUNTA(A72),IF(ISERROR(VLOOKUP(MIN(M72,N72,O72)+AB72,計算!$A$16:$B$219,2)),"",VLOOKUP(MIN(M72,N72,O72)+AB72,計算!$A$16:$B$219,2)),"")</f>
        <v/>
      </c>
      <c r="AB72" s="20">
        <v>200</v>
      </c>
    </row>
    <row r="73" spans="1:28" x14ac:dyDescent="0.15">
      <c r="A73" s="16"/>
      <c r="B73" s="18" t="str">
        <f>IF(A73="","",団体設定!$B$6&amp;"-C"&amp;団体設定!$H$5&amp;"-"&amp;A73)</f>
        <v/>
      </c>
      <c r="C73" s="53"/>
      <c r="D73" s="16"/>
      <c r="E73" s="16"/>
      <c r="F73" s="16"/>
      <c r="G73" s="12" t="s">
        <v>57</v>
      </c>
      <c r="H73" s="16"/>
      <c r="I73" s="12" t="s">
        <v>58</v>
      </c>
      <c r="J73" s="16"/>
      <c r="K73" s="12" t="s">
        <v>60</v>
      </c>
      <c r="L73" s="7" t="s">
        <v>65</v>
      </c>
      <c r="M73" s="16"/>
      <c r="N73" s="16"/>
      <c r="O73" s="16"/>
      <c r="P73" s="13">
        <f t="shared" si="10"/>
        <v>0</v>
      </c>
      <c r="Q73" s="9">
        <f t="shared" ref="Q73:Q136" si="15">M73+100</f>
        <v>100</v>
      </c>
      <c r="R73" s="10">
        <f t="shared" si="9"/>
        <v>100</v>
      </c>
      <c r="S73" s="11" t="str">
        <f>IF(COUNTA(A73),IF(ISERROR(VLOOKUP(M73+AB73,計算!$A$16:$B$219,2)),"",VLOOKUP(M73+AB73,計算!$A$16:$B$219,2)),"")</f>
        <v/>
      </c>
      <c r="T73" s="9">
        <f t="shared" si="11"/>
        <v>100</v>
      </c>
      <c r="U73" s="10">
        <f t="shared" si="12"/>
        <v>100</v>
      </c>
      <c r="V73" s="11" t="str">
        <f>IF(COUNTA(A73),IF(ISERROR(VLOOKUP(N73+AB73,計算!$A$16:$B$219,2)),"",VLOOKUP(N73+AB73,計算!$A$16:$B$219,2)),"")</f>
        <v/>
      </c>
      <c r="W73" s="9">
        <f t="shared" si="13"/>
        <v>100</v>
      </c>
      <c r="X73" s="10">
        <f t="shared" si="14"/>
        <v>100</v>
      </c>
      <c r="Y73" s="11" t="str">
        <f>IF(COUNTA(A73),IF(ISERROR(VLOOKUP(O73+AB73,計算!$A$16:$B$219,2)),"",VLOOKUP(O73+AB73,計算!$A$16:$B$219,2)),"")</f>
        <v/>
      </c>
      <c r="Z73" s="19" t="str">
        <f>IF(COUNTA(A73),IF(ISERROR(VLOOKUP(MIN(M73,N73,O73)+AB73,計算!$A$16:$B$219,2)),"",VLOOKUP(MIN(M73,N73,O73)+AB73,計算!$A$16:$B$219,2)),"")</f>
        <v/>
      </c>
      <c r="AB73" s="20">
        <v>200</v>
      </c>
    </row>
    <row r="74" spans="1:28" x14ac:dyDescent="0.15">
      <c r="A74" s="16"/>
      <c r="B74" s="18" t="str">
        <f>IF(A74="","",団体設定!$B$6&amp;"-C"&amp;団体設定!$H$5&amp;"-"&amp;A74)</f>
        <v/>
      </c>
      <c r="C74" s="53"/>
      <c r="D74" s="16"/>
      <c r="E74" s="16"/>
      <c r="F74" s="16"/>
      <c r="G74" s="12" t="s">
        <v>57</v>
      </c>
      <c r="H74" s="16"/>
      <c r="I74" s="12" t="s">
        <v>58</v>
      </c>
      <c r="J74" s="16"/>
      <c r="K74" s="12" t="s">
        <v>60</v>
      </c>
      <c r="L74" s="7" t="s">
        <v>65</v>
      </c>
      <c r="M74" s="16"/>
      <c r="N74" s="16"/>
      <c r="O74" s="16"/>
      <c r="P74" s="13">
        <f t="shared" si="10"/>
        <v>0</v>
      </c>
      <c r="Q74" s="9">
        <f t="shared" si="15"/>
        <v>100</v>
      </c>
      <c r="R74" s="10">
        <f t="shared" si="9"/>
        <v>100</v>
      </c>
      <c r="S74" s="11" t="str">
        <f>IF(COUNTA(A74),IF(ISERROR(VLOOKUP(M74+AB74,計算!$A$16:$B$219,2)),"",VLOOKUP(M74+AB74,計算!$A$16:$B$219,2)),"")</f>
        <v/>
      </c>
      <c r="T74" s="9">
        <f t="shared" si="11"/>
        <v>100</v>
      </c>
      <c r="U74" s="10">
        <f t="shared" si="12"/>
        <v>100</v>
      </c>
      <c r="V74" s="11" t="str">
        <f>IF(COUNTA(A74),IF(ISERROR(VLOOKUP(N74+AB74,計算!$A$16:$B$219,2)),"",VLOOKUP(N74+AB74,計算!$A$16:$B$219,2)),"")</f>
        <v/>
      </c>
      <c r="W74" s="9">
        <f t="shared" si="13"/>
        <v>100</v>
      </c>
      <c r="X74" s="10">
        <f t="shared" si="14"/>
        <v>100</v>
      </c>
      <c r="Y74" s="11" t="str">
        <f>IF(COUNTA(A74),IF(ISERROR(VLOOKUP(O74+AB74,計算!$A$16:$B$219,2)),"",VLOOKUP(O74+AB74,計算!$A$16:$B$219,2)),"")</f>
        <v/>
      </c>
      <c r="Z74" s="19" t="str">
        <f>IF(COUNTA(A74),IF(ISERROR(VLOOKUP(MIN(M74,N74,O74)+AB74,計算!$A$16:$B$219,2)),"",VLOOKUP(MIN(M74,N74,O74)+AB74,計算!$A$16:$B$219,2)),"")</f>
        <v/>
      </c>
      <c r="AB74" s="20">
        <v>200</v>
      </c>
    </row>
    <row r="75" spans="1:28" x14ac:dyDescent="0.15">
      <c r="A75" s="16"/>
      <c r="B75" s="18" t="str">
        <f>IF(A75="","",団体設定!$B$6&amp;"-C"&amp;団体設定!$H$5&amp;"-"&amp;A75)</f>
        <v/>
      </c>
      <c r="C75" s="53"/>
      <c r="D75" s="16"/>
      <c r="E75" s="16"/>
      <c r="F75" s="16"/>
      <c r="G75" s="12" t="s">
        <v>57</v>
      </c>
      <c r="H75" s="16"/>
      <c r="I75" s="12" t="s">
        <v>58</v>
      </c>
      <c r="J75" s="16"/>
      <c r="K75" s="12" t="s">
        <v>60</v>
      </c>
      <c r="L75" s="7" t="s">
        <v>65</v>
      </c>
      <c r="M75" s="16"/>
      <c r="N75" s="16"/>
      <c r="O75" s="16"/>
      <c r="P75" s="13">
        <f t="shared" si="10"/>
        <v>0</v>
      </c>
      <c r="Q75" s="9">
        <f t="shared" si="15"/>
        <v>100</v>
      </c>
      <c r="R75" s="10">
        <f t="shared" si="9"/>
        <v>100</v>
      </c>
      <c r="S75" s="11" t="str">
        <f>IF(COUNTA(A75),IF(ISERROR(VLOOKUP(M75+AB75,計算!$A$16:$B$219,2)),"",VLOOKUP(M75+AB75,計算!$A$16:$B$219,2)),"")</f>
        <v/>
      </c>
      <c r="T75" s="9">
        <f t="shared" si="11"/>
        <v>100</v>
      </c>
      <c r="U75" s="10">
        <f t="shared" si="12"/>
        <v>100</v>
      </c>
      <c r="V75" s="11" t="str">
        <f>IF(COUNTA(A75),IF(ISERROR(VLOOKUP(N75+AB75,計算!$A$16:$B$219,2)),"",VLOOKUP(N75+AB75,計算!$A$16:$B$219,2)),"")</f>
        <v/>
      </c>
      <c r="W75" s="9">
        <f t="shared" si="13"/>
        <v>100</v>
      </c>
      <c r="X75" s="10">
        <f t="shared" si="14"/>
        <v>100</v>
      </c>
      <c r="Y75" s="11" t="str">
        <f>IF(COUNTA(A75),IF(ISERROR(VLOOKUP(O75+AB75,計算!$A$16:$B$219,2)),"",VLOOKUP(O75+AB75,計算!$A$16:$B$219,2)),"")</f>
        <v/>
      </c>
      <c r="Z75" s="19" t="str">
        <f>IF(COUNTA(A75),IF(ISERROR(VLOOKUP(MIN(M75,N75,O75)+AB75,計算!$A$16:$B$219,2)),"",VLOOKUP(MIN(M75,N75,O75)+AB75,計算!$A$16:$B$219,2)),"")</f>
        <v/>
      </c>
      <c r="AB75" s="20">
        <v>200</v>
      </c>
    </row>
    <row r="76" spans="1:28" x14ac:dyDescent="0.15">
      <c r="A76" s="16"/>
      <c r="B76" s="18" t="str">
        <f>IF(A76="","",団体設定!$B$6&amp;"-C"&amp;団体設定!$H$5&amp;"-"&amp;A76)</f>
        <v/>
      </c>
      <c r="C76" s="53"/>
      <c r="D76" s="16"/>
      <c r="E76" s="16"/>
      <c r="F76" s="16"/>
      <c r="G76" s="12" t="s">
        <v>57</v>
      </c>
      <c r="H76" s="16"/>
      <c r="I76" s="12" t="s">
        <v>58</v>
      </c>
      <c r="J76" s="16"/>
      <c r="K76" s="12" t="s">
        <v>60</v>
      </c>
      <c r="L76" s="7" t="s">
        <v>65</v>
      </c>
      <c r="M76" s="16"/>
      <c r="N76" s="16"/>
      <c r="O76" s="16"/>
      <c r="P76" s="13">
        <f t="shared" si="10"/>
        <v>0</v>
      </c>
      <c r="Q76" s="9">
        <f t="shared" si="15"/>
        <v>100</v>
      </c>
      <c r="R76" s="10">
        <f t="shared" si="9"/>
        <v>100</v>
      </c>
      <c r="S76" s="11" t="str">
        <f>IF(COUNTA(A76),IF(ISERROR(VLOOKUP(M76+AB76,計算!$A$16:$B$219,2)),"",VLOOKUP(M76+AB76,計算!$A$16:$B$219,2)),"")</f>
        <v/>
      </c>
      <c r="T76" s="9">
        <f t="shared" si="11"/>
        <v>100</v>
      </c>
      <c r="U76" s="10">
        <f t="shared" si="12"/>
        <v>100</v>
      </c>
      <c r="V76" s="11" t="str">
        <f>IF(COUNTA(A76),IF(ISERROR(VLOOKUP(N76+AB76,計算!$A$16:$B$219,2)),"",VLOOKUP(N76+AB76,計算!$A$16:$B$219,2)),"")</f>
        <v/>
      </c>
      <c r="W76" s="9">
        <f t="shared" si="13"/>
        <v>100</v>
      </c>
      <c r="X76" s="10">
        <f t="shared" si="14"/>
        <v>100</v>
      </c>
      <c r="Y76" s="11" t="str">
        <f>IF(COUNTA(A76),IF(ISERROR(VLOOKUP(O76+AB76,計算!$A$16:$B$219,2)),"",VLOOKUP(O76+AB76,計算!$A$16:$B$219,2)),"")</f>
        <v/>
      </c>
      <c r="Z76" s="19" t="str">
        <f>IF(COUNTA(A76),IF(ISERROR(VLOOKUP(MIN(M76,N76,O76)+AB76,計算!$A$16:$B$219,2)),"",VLOOKUP(MIN(M76,N76,O76)+AB76,計算!$A$16:$B$219,2)),"")</f>
        <v/>
      </c>
      <c r="AB76" s="20">
        <v>200</v>
      </c>
    </row>
    <row r="77" spans="1:28" x14ac:dyDescent="0.15">
      <c r="A77" s="16"/>
      <c r="B77" s="18" t="str">
        <f>IF(A77="","",団体設定!$B$6&amp;"-C"&amp;団体設定!$H$5&amp;"-"&amp;A77)</f>
        <v/>
      </c>
      <c r="C77" s="53"/>
      <c r="D77" s="16"/>
      <c r="E77" s="16"/>
      <c r="F77" s="16"/>
      <c r="G77" s="12" t="s">
        <v>57</v>
      </c>
      <c r="H77" s="16"/>
      <c r="I77" s="12" t="s">
        <v>58</v>
      </c>
      <c r="J77" s="16"/>
      <c r="K77" s="12" t="s">
        <v>60</v>
      </c>
      <c r="L77" s="7" t="s">
        <v>65</v>
      </c>
      <c r="M77" s="16"/>
      <c r="N77" s="16"/>
      <c r="O77" s="16"/>
      <c r="P77" s="13">
        <f t="shared" si="10"/>
        <v>0</v>
      </c>
      <c r="Q77" s="9">
        <f t="shared" si="15"/>
        <v>100</v>
      </c>
      <c r="R77" s="10">
        <f t="shared" si="9"/>
        <v>100</v>
      </c>
      <c r="S77" s="11" t="str">
        <f>IF(COUNTA(A77),IF(ISERROR(VLOOKUP(M77+AB77,計算!$A$16:$B$219,2)),"",VLOOKUP(M77+AB77,計算!$A$16:$B$219,2)),"")</f>
        <v/>
      </c>
      <c r="T77" s="9">
        <f t="shared" si="11"/>
        <v>100</v>
      </c>
      <c r="U77" s="10">
        <f t="shared" si="12"/>
        <v>100</v>
      </c>
      <c r="V77" s="11" t="str">
        <f>IF(COUNTA(A77),IF(ISERROR(VLOOKUP(N77+AB77,計算!$A$16:$B$219,2)),"",VLOOKUP(N77+AB77,計算!$A$16:$B$219,2)),"")</f>
        <v/>
      </c>
      <c r="W77" s="9">
        <f t="shared" si="13"/>
        <v>100</v>
      </c>
      <c r="X77" s="10">
        <f t="shared" si="14"/>
        <v>100</v>
      </c>
      <c r="Y77" s="11" t="str">
        <f>IF(COUNTA(A77),IF(ISERROR(VLOOKUP(O77+AB77,計算!$A$16:$B$219,2)),"",VLOOKUP(O77+AB77,計算!$A$16:$B$219,2)),"")</f>
        <v/>
      </c>
      <c r="Z77" s="19" t="str">
        <f>IF(COUNTA(A77),IF(ISERROR(VLOOKUP(MIN(M77,N77,O77)+AB77,計算!$A$16:$B$219,2)),"",VLOOKUP(MIN(M77,N77,O77)+AB77,計算!$A$16:$B$219,2)),"")</f>
        <v/>
      </c>
      <c r="AB77" s="20">
        <v>200</v>
      </c>
    </row>
    <row r="78" spans="1:28" x14ac:dyDescent="0.15">
      <c r="A78" s="16"/>
      <c r="B78" s="18" t="str">
        <f>IF(A78="","",団体設定!$B$6&amp;"-C"&amp;団体設定!$H$5&amp;"-"&amp;A78)</f>
        <v/>
      </c>
      <c r="C78" s="53"/>
      <c r="D78" s="16"/>
      <c r="E78" s="16"/>
      <c r="F78" s="16"/>
      <c r="G78" s="12" t="s">
        <v>57</v>
      </c>
      <c r="H78" s="16"/>
      <c r="I78" s="12" t="s">
        <v>58</v>
      </c>
      <c r="J78" s="16"/>
      <c r="K78" s="12" t="s">
        <v>60</v>
      </c>
      <c r="L78" s="7" t="s">
        <v>65</v>
      </c>
      <c r="M78" s="16"/>
      <c r="N78" s="16"/>
      <c r="O78" s="16"/>
      <c r="P78" s="13">
        <f t="shared" si="10"/>
        <v>0</v>
      </c>
      <c r="Q78" s="9">
        <f t="shared" si="15"/>
        <v>100</v>
      </c>
      <c r="R78" s="10">
        <f t="shared" si="9"/>
        <v>100</v>
      </c>
      <c r="S78" s="11" t="str">
        <f>IF(COUNTA(A78),IF(ISERROR(VLOOKUP(M78+AB78,計算!$A$16:$B$219,2)),"",VLOOKUP(M78+AB78,計算!$A$16:$B$219,2)),"")</f>
        <v/>
      </c>
      <c r="T78" s="9">
        <f t="shared" si="11"/>
        <v>100</v>
      </c>
      <c r="U78" s="10">
        <f t="shared" si="12"/>
        <v>100</v>
      </c>
      <c r="V78" s="11" t="str">
        <f>IF(COUNTA(A78),IF(ISERROR(VLOOKUP(N78+AB78,計算!$A$16:$B$219,2)),"",VLOOKUP(N78+AB78,計算!$A$16:$B$219,2)),"")</f>
        <v/>
      </c>
      <c r="W78" s="9">
        <f t="shared" si="13"/>
        <v>100</v>
      </c>
      <c r="X78" s="10">
        <f t="shared" si="14"/>
        <v>100</v>
      </c>
      <c r="Y78" s="11" t="str">
        <f>IF(COUNTA(A78),IF(ISERROR(VLOOKUP(O78+AB78,計算!$A$16:$B$219,2)),"",VLOOKUP(O78+AB78,計算!$A$16:$B$219,2)),"")</f>
        <v/>
      </c>
      <c r="Z78" s="19" t="str">
        <f>IF(COUNTA(A78),IF(ISERROR(VLOOKUP(MIN(M78,N78,O78)+AB78,計算!$A$16:$B$219,2)),"",VLOOKUP(MIN(M78,N78,O78)+AB78,計算!$A$16:$B$219,2)),"")</f>
        <v/>
      </c>
      <c r="AB78" s="20">
        <v>200</v>
      </c>
    </row>
    <row r="79" spans="1:28" x14ac:dyDescent="0.15">
      <c r="A79" s="16"/>
      <c r="B79" s="18" t="str">
        <f>IF(A79="","",団体設定!$B$6&amp;"-C"&amp;団体設定!$H$5&amp;"-"&amp;A79)</f>
        <v/>
      </c>
      <c r="C79" s="53"/>
      <c r="D79" s="16"/>
      <c r="E79" s="16"/>
      <c r="F79" s="16"/>
      <c r="G79" s="12" t="s">
        <v>57</v>
      </c>
      <c r="H79" s="16"/>
      <c r="I79" s="12" t="s">
        <v>58</v>
      </c>
      <c r="J79" s="16"/>
      <c r="K79" s="12" t="s">
        <v>60</v>
      </c>
      <c r="L79" s="7" t="s">
        <v>65</v>
      </c>
      <c r="M79" s="16"/>
      <c r="N79" s="16"/>
      <c r="O79" s="16"/>
      <c r="P79" s="13">
        <f t="shared" si="10"/>
        <v>0</v>
      </c>
      <c r="Q79" s="9">
        <f t="shared" si="15"/>
        <v>100</v>
      </c>
      <c r="R79" s="10">
        <f t="shared" si="9"/>
        <v>100</v>
      </c>
      <c r="S79" s="11" t="str">
        <f>IF(COUNTA(A79),IF(ISERROR(VLOOKUP(M79+AB79,計算!$A$16:$B$219,2)),"",VLOOKUP(M79+AB79,計算!$A$16:$B$219,2)),"")</f>
        <v/>
      </c>
      <c r="T79" s="9">
        <f t="shared" si="11"/>
        <v>100</v>
      </c>
      <c r="U79" s="10">
        <f t="shared" si="12"/>
        <v>100</v>
      </c>
      <c r="V79" s="11" t="str">
        <f>IF(COUNTA(A79),IF(ISERROR(VLOOKUP(N79+AB79,計算!$A$16:$B$219,2)),"",VLOOKUP(N79+AB79,計算!$A$16:$B$219,2)),"")</f>
        <v/>
      </c>
      <c r="W79" s="9">
        <f t="shared" si="13"/>
        <v>100</v>
      </c>
      <c r="X79" s="10">
        <f t="shared" si="14"/>
        <v>100</v>
      </c>
      <c r="Y79" s="11" t="str">
        <f>IF(COUNTA(A79),IF(ISERROR(VLOOKUP(O79+AB79,計算!$A$16:$B$219,2)),"",VLOOKUP(O79+AB79,計算!$A$16:$B$219,2)),"")</f>
        <v/>
      </c>
      <c r="Z79" s="19" t="str">
        <f>IF(COUNTA(A79),IF(ISERROR(VLOOKUP(MIN(M79,N79,O79)+AB79,計算!$A$16:$B$219,2)),"",VLOOKUP(MIN(M79,N79,O79)+AB79,計算!$A$16:$B$219,2)),"")</f>
        <v/>
      </c>
      <c r="AB79" s="20">
        <v>200</v>
      </c>
    </row>
    <row r="80" spans="1:28" x14ac:dyDescent="0.15">
      <c r="A80" s="16"/>
      <c r="B80" s="18" t="str">
        <f>IF(A80="","",団体設定!$B$6&amp;"-C"&amp;団体設定!$H$5&amp;"-"&amp;A80)</f>
        <v/>
      </c>
      <c r="C80" s="53"/>
      <c r="D80" s="16"/>
      <c r="E80" s="16"/>
      <c r="F80" s="16"/>
      <c r="G80" s="12" t="s">
        <v>57</v>
      </c>
      <c r="H80" s="16"/>
      <c r="I80" s="12" t="s">
        <v>58</v>
      </c>
      <c r="J80" s="16"/>
      <c r="K80" s="12" t="s">
        <v>60</v>
      </c>
      <c r="L80" s="7" t="s">
        <v>65</v>
      </c>
      <c r="M80" s="16"/>
      <c r="N80" s="16"/>
      <c r="O80" s="16"/>
      <c r="P80" s="13">
        <f t="shared" si="10"/>
        <v>0</v>
      </c>
      <c r="Q80" s="9">
        <f t="shared" si="15"/>
        <v>100</v>
      </c>
      <c r="R80" s="10">
        <f t="shared" si="9"/>
        <v>100</v>
      </c>
      <c r="S80" s="11" t="str">
        <f>IF(COUNTA(A80),IF(ISERROR(VLOOKUP(M80+AB80,計算!$A$16:$B$219,2)),"",VLOOKUP(M80+AB80,計算!$A$16:$B$219,2)),"")</f>
        <v/>
      </c>
      <c r="T80" s="9">
        <f t="shared" si="11"/>
        <v>100</v>
      </c>
      <c r="U80" s="10">
        <f t="shared" si="12"/>
        <v>100</v>
      </c>
      <c r="V80" s="11" t="str">
        <f>IF(COUNTA(A80),IF(ISERROR(VLOOKUP(N80+AB80,計算!$A$16:$B$219,2)),"",VLOOKUP(N80+AB80,計算!$A$16:$B$219,2)),"")</f>
        <v/>
      </c>
      <c r="W80" s="9">
        <f t="shared" si="13"/>
        <v>100</v>
      </c>
      <c r="X80" s="10">
        <f t="shared" si="14"/>
        <v>100</v>
      </c>
      <c r="Y80" s="11" t="str">
        <f>IF(COUNTA(A80),IF(ISERROR(VLOOKUP(O80+AB80,計算!$A$16:$B$219,2)),"",VLOOKUP(O80+AB80,計算!$A$16:$B$219,2)),"")</f>
        <v/>
      </c>
      <c r="Z80" s="19" t="str">
        <f>IF(COUNTA(A80),IF(ISERROR(VLOOKUP(MIN(M80,N80,O80)+AB80,計算!$A$16:$B$219,2)),"",VLOOKUP(MIN(M80,N80,O80)+AB80,計算!$A$16:$B$219,2)),"")</f>
        <v/>
      </c>
      <c r="AB80" s="20">
        <v>200</v>
      </c>
    </row>
    <row r="81" spans="1:28" x14ac:dyDescent="0.15">
      <c r="A81" s="16"/>
      <c r="B81" s="18" t="str">
        <f>IF(A81="","",団体設定!$B$6&amp;"-C"&amp;団体設定!$H$5&amp;"-"&amp;A81)</f>
        <v/>
      </c>
      <c r="C81" s="53"/>
      <c r="D81" s="16"/>
      <c r="E81" s="16"/>
      <c r="F81" s="16"/>
      <c r="G81" s="12" t="s">
        <v>57</v>
      </c>
      <c r="H81" s="16"/>
      <c r="I81" s="12" t="s">
        <v>58</v>
      </c>
      <c r="J81" s="16"/>
      <c r="K81" s="12" t="s">
        <v>60</v>
      </c>
      <c r="L81" s="7" t="s">
        <v>65</v>
      </c>
      <c r="M81" s="16"/>
      <c r="N81" s="16"/>
      <c r="O81" s="16"/>
      <c r="P81" s="13">
        <f t="shared" si="10"/>
        <v>0</v>
      </c>
      <c r="Q81" s="9">
        <f t="shared" si="15"/>
        <v>100</v>
      </c>
      <c r="R81" s="10">
        <f t="shared" si="9"/>
        <v>100</v>
      </c>
      <c r="S81" s="11" t="str">
        <f>IF(COUNTA(A81),IF(ISERROR(VLOOKUP(M81+AB81,計算!$A$16:$B$219,2)),"",VLOOKUP(M81+AB81,計算!$A$16:$B$219,2)),"")</f>
        <v/>
      </c>
      <c r="T81" s="9">
        <f t="shared" si="11"/>
        <v>100</v>
      </c>
      <c r="U81" s="10">
        <f t="shared" si="12"/>
        <v>100</v>
      </c>
      <c r="V81" s="11" t="str">
        <f>IF(COUNTA(A81),IF(ISERROR(VLOOKUP(N81+AB81,計算!$A$16:$B$219,2)),"",VLOOKUP(N81+AB81,計算!$A$16:$B$219,2)),"")</f>
        <v/>
      </c>
      <c r="W81" s="9">
        <f t="shared" si="13"/>
        <v>100</v>
      </c>
      <c r="X81" s="10">
        <f t="shared" si="14"/>
        <v>100</v>
      </c>
      <c r="Y81" s="11" t="str">
        <f>IF(COUNTA(A81),IF(ISERROR(VLOOKUP(O81+AB81,計算!$A$16:$B$219,2)),"",VLOOKUP(O81+AB81,計算!$A$16:$B$219,2)),"")</f>
        <v/>
      </c>
      <c r="Z81" s="19" t="str">
        <f>IF(COUNTA(A81),IF(ISERROR(VLOOKUP(MIN(M81,N81,O81)+AB81,計算!$A$16:$B$219,2)),"",VLOOKUP(MIN(M81,N81,O81)+AB81,計算!$A$16:$B$219,2)),"")</f>
        <v/>
      </c>
      <c r="AB81" s="20">
        <v>200</v>
      </c>
    </row>
    <row r="82" spans="1:28" x14ac:dyDescent="0.15">
      <c r="A82" s="16"/>
      <c r="B82" s="18" t="str">
        <f>IF(A82="","",団体設定!$B$6&amp;"-C"&amp;団体設定!$H$5&amp;"-"&amp;A82)</f>
        <v/>
      </c>
      <c r="C82" s="53"/>
      <c r="D82" s="16"/>
      <c r="E82" s="16"/>
      <c r="F82" s="16"/>
      <c r="G82" s="12" t="s">
        <v>57</v>
      </c>
      <c r="H82" s="16"/>
      <c r="I82" s="12" t="s">
        <v>58</v>
      </c>
      <c r="J82" s="16"/>
      <c r="K82" s="12" t="s">
        <v>60</v>
      </c>
      <c r="L82" s="7" t="s">
        <v>65</v>
      </c>
      <c r="M82" s="16"/>
      <c r="N82" s="16"/>
      <c r="O82" s="16"/>
      <c r="P82" s="13">
        <f t="shared" si="10"/>
        <v>0</v>
      </c>
      <c r="Q82" s="9">
        <f t="shared" si="15"/>
        <v>100</v>
      </c>
      <c r="R82" s="10">
        <f t="shared" si="9"/>
        <v>100</v>
      </c>
      <c r="S82" s="11" t="str">
        <f>IF(COUNTA(A82),IF(ISERROR(VLOOKUP(M82+AB82,計算!$A$16:$B$219,2)),"",VLOOKUP(M82+AB82,計算!$A$16:$B$219,2)),"")</f>
        <v/>
      </c>
      <c r="T82" s="9">
        <f t="shared" si="11"/>
        <v>100</v>
      </c>
      <c r="U82" s="10">
        <f t="shared" si="12"/>
        <v>100</v>
      </c>
      <c r="V82" s="11" t="str">
        <f>IF(COUNTA(A82),IF(ISERROR(VLOOKUP(N82+AB82,計算!$A$16:$B$219,2)),"",VLOOKUP(N82+AB82,計算!$A$16:$B$219,2)),"")</f>
        <v/>
      </c>
      <c r="W82" s="9">
        <f t="shared" si="13"/>
        <v>100</v>
      </c>
      <c r="X82" s="10">
        <f t="shared" si="14"/>
        <v>100</v>
      </c>
      <c r="Y82" s="11" t="str">
        <f>IF(COUNTA(A82),IF(ISERROR(VLOOKUP(O82+AB82,計算!$A$16:$B$219,2)),"",VLOOKUP(O82+AB82,計算!$A$16:$B$219,2)),"")</f>
        <v/>
      </c>
      <c r="Z82" s="19" t="str">
        <f>IF(COUNTA(A82),IF(ISERROR(VLOOKUP(MIN(M82,N82,O82)+AB82,計算!$A$16:$B$219,2)),"",VLOOKUP(MIN(M82,N82,O82)+AB82,計算!$A$16:$B$219,2)),"")</f>
        <v/>
      </c>
      <c r="AB82" s="20">
        <v>200</v>
      </c>
    </row>
    <row r="83" spans="1:28" x14ac:dyDescent="0.15">
      <c r="A83" s="16"/>
      <c r="B83" s="18" t="str">
        <f>IF(A83="","",団体設定!$B$6&amp;"-C"&amp;団体設定!$H$5&amp;"-"&amp;A83)</f>
        <v/>
      </c>
      <c r="C83" s="53"/>
      <c r="D83" s="16"/>
      <c r="E83" s="16"/>
      <c r="F83" s="16"/>
      <c r="G83" s="12" t="s">
        <v>57</v>
      </c>
      <c r="H83" s="16"/>
      <c r="I83" s="12" t="s">
        <v>58</v>
      </c>
      <c r="J83" s="16"/>
      <c r="K83" s="12" t="s">
        <v>60</v>
      </c>
      <c r="L83" s="7" t="s">
        <v>65</v>
      </c>
      <c r="M83" s="16"/>
      <c r="N83" s="16"/>
      <c r="O83" s="16"/>
      <c r="P83" s="13">
        <f t="shared" si="10"/>
        <v>0</v>
      </c>
      <c r="Q83" s="9">
        <f t="shared" si="15"/>
        <v>100</v>
      </c>
      <c r="R83" s="10">
        <f t="shared" si="9"/>
        <v>100</v>
      </c>
      <c r="S83" s="11" t="str">
        <f>IF(COUNTA(A83),IF(ISERROR(VLOOKUP(M83+AB83,計算!$A$16:$B$219,2)),"",VLOOKUP(M83+AB83,計算!$A$16:$B$219,2)),"")</f>
        <v/>
      </c>
      <c r="T83" s="9">
        <f t="shared" si="11"/>
        <v>100</v>
      </c>
      <c r="U83" s="10">
        <f t="shared" si="12"/>
        <v>100</v>
      </c>
      <c r="V83" s="11" t="str">
        <f>IF(COUNTA(A83),IF(ISERROR(VLOOKUP(N83+AB83,計算!$A$16:$B$219,2)),"",VLOOKUP(N83+AB83,計算!$A$16:$B$219,2)),"")</f>
        <v/>
      </c>
      <c r="W83" s="9">
        <f t="shared" si="13"/>
        <v>100</v>
      </c>
      <c r="X83" s="10">
        <f t="shared" si="14"/>
        <v>100</v>
      </c>
      <c r="Y83" s="11" t="str">
        <f>IF(COUNTA(A83),IF(ISERROR(VLOOKUP(O83+AB83,計算!$A$16:$B$219,2)),"",VLOOKUP(O83+AB83,計算!$A$16:$B$219,2)),"")</f>
        <v/>
      </c>
      <c r="Z83" s="19" t="str">
        <f>IF(COUNTA(A83),IF(ISERROR(VLOOKUP(MIN(M83,N83,O83)+AB83,計算!$A$16:$B$219,2)),"",VLOOKUP(MIN(M83,N83,O83)+AB83,計算!$A$16:$B$219,2)),"")</f>
        <v/>
      </c>
      <c r="AB83" s="20">
        <v>200</v>
      </c>
    </row>
    <row r="84" spans="1:28" x14ac:dyDescent="0.15">
      <c r="A84" s="16"/>
      <c r="B84" s="18" t="str">
        <f>IF(A84="","",団体設定!$B$6&amp;"-C"&amp;団体設定!$H$5&amp;"-"&amp;A84)</f>
        <v/>
      </c>
      <c r="C84" s="53"/>
      <c r="D84" s="16"/>
      <c r="E84" s="16"/>
      <c r="F84" s="16"/>
      <c r="G84" s="12" t="s">
        <v>57</v>
      </c>
      <c r="H84" s="16"/>
      <c r="I84" s="12" t="s">
        <v>58</v>
      </c>
      <c r="J84" s="16"/>
      <c r="K84" s="12" t="s">
        <v>60</v>
      </c>
      <c r="L84" s="7" t="s">
        <v>65</v>
      </c>
      <c r="M84" s="16"/>
      <c r="N84" s="16"/>
      <c r="O84" s="16"/>
      <c r="P84" s="13">
        <f t="shared" si="10"/>
        <v>0</v>
      </c>
      <c r="Q84" s="9">
        <f t="shared" si="15"/>
        <v>100</v>
      </c>
      <c r="R84" s="10">
        <f t="shared" si="9"/>
        <v>100</v>
      </c>
      <c r="S84" s="11" t="str">
        <f>IF(COUNTA(A84),IF(ISERROR(VLOOKUP(M84+AB84,計算!$A$16:$B$219,2)),"",VLOOKUP(M84+AB84,計算!$A$16:$B$219,2)),"")</f>
        <v/>
      </c>
      <c r="T84" s="9">
        <f t="shared" si="11"/>
        <v>100</v>
      </c>
      <c r="U84" s="10">
        <f t="shared" si="12"/>
        <v>100</v>
      </c>
      <c r="V84" s="11" t="str">
        <f>IF(COUNTA(A84),IF(ISERROR(VLOOKUP(N84+AB84,計算!$A$16:$B$219,2)),"",VLOOKUP(N84+AB84,計算!$A$16:$B$219,2)),"")</f>
        <v/>
      </c>
      <c r="W84" s="9">
        <f t="shared" si="13"/>
        <v>100</v>
      </c>
      <c r="X84" s="10">
        <f t="shared" si="14"/>
        <v>100</v>
      </c>
      <c r="Y84" s="11" t="str">
        <f>IF(COUNTA(A84),IF(ISERROR(VLOOKUP(O84+AB84,計算!$A$16:$B$219,2)),"",VLOOKUP(O84+AB84,計算!$A$16:$B$219,2)),"")</f>
        <v/>
      </c>
      <c r="Z84" s="19" t="str">
        <f>IF(COUNTA(A84),IF(ISERROR(VLOOKUP(MIN(M84,N84,O84)+AB84,計算!$A$16:$B$219,2)),"",VLOOKUP(MIN(M84,N84,O84)+AB84,計算!$A$16:$B$219,2)),"")</f>
        <v/>
      </c>
      <c r="AB84" s="20">
        <v>200</v>
      </c>
    </row>
    <row r="85" spans="1:28" x14ac:dyDescent="0.15">
      <c r="A85" s="16"/>
      <c r="B85" s="18" t="str">
        <f>IF(A85="","",団体設定!$B$6&amp;"-C"&amp;団体設定!$H$5&amp;"-"&amp;A85)</f>
        <v/>
      </c>
      <c r="C85" s="53"/>
      <c r="D85" s="16"/>
      <c r="E85" s="16"/>
      <c r="F85" s="16"/>
      <c r="G85" s="12" t="s">
        <v>57</v>
      </c>
      <c r="H85" s="16"/>
      <c r="I85" s="12" t="s">
        <v>58</v>
      </c>
      <c r="J85" s="16"/>
      <c r="K85" s="12" t="s">
        <v>60</v>
      </c>
      <c r="L85" s="7" t="s">
        <v>65</v>
      </c>
      <c r="M85" s="16"/>
      <c r="N85" s="16"/>
      <c r="O85" s="16"/>
      <c r="P85" s="13">
        <f t="shared" si="10"/>
        <v>0</v>
      </c>
      <c r="Q85" s="9">
        <f t="shared" si="15"/>
        <v>100</v>
      </c>
      <c r="R85" s="10">
        <f t="shared" si="9"/>
        <v>100</v>
      </c>
      <c r="S85" s="11" t="str">
        <f>IF(COUNTA(A85),IF(ISERROR(VLOOKUP(M85+AB85,計算!$A$16:$B$219,2)),"",VLOOKUP(M85+AB85,計算!$A$16:$B$219,2)),"")</f>
        <v/>
      </c>
      <c r="T85" s="9">
        <f t="shared" si="11"/>
        <v>100</v>
      </c>
      <c r="U85" s="10">
        <f t="shared" si="12"/>
        <v>100</v>
      </c>
      <c r="V85" s="11" t="str">
        <f>IF(COUNTA(A85),IF(ISERROR(VLOOKUP(N85+AB85,計算!$A$16:$B$219,2)),"",VLOOKUP(N85+AB85,計算!$A$16:$B$219,2)),"")</f>
        <v/>
      </c>
      <c r="W85" s="9">
        <f t="shared" si="13"/>
        <v>100</v>
      </c>
      <c r="X85" s="10">
        <f t="shared" si="14"/>
        <v>100</v>
      </c>
      <c r="Y85" s="11" t="str">
        <f>IF(COUNTA(A85),IF(ISERROR(VLOOKUP(O85+AB85,計算!$A$16:$B$219,2)),"",VLOOKUP(O85+AB85,計算!$A$16:$B$219,2)),"")</f>
        <v/>
      </c>
      <c r="Z85" s="19" t="str">
        <f>IF(COUNTA(A85),IF(ISERROR(VLOOKUP(MIN(M85,N85,O85)+AB85,計算!$A$16:$B$219,2)),"",VLOOKUP(MIN(M85,N85,O85)+AB85,計算!$A$16:$B$219,2)),"")</f>
        <v/>
      </c>
      <c r="AB85" s="20">
        <v>200</v>
      </c>
    </row>
    <row r="86" spans="1:28" x14ac:dyDescent="0.15">
      <c r="A86" s="16"/>
      <c r="B86" s="18" t="str">
        <f>IF(A86="","",団体設定!$B$6&amp;"-C"&amp;団体設定!$H$5&amp;"-"&amp;A86)</f>
        <v/>
      </c>
      <c r="C86" s="53"/>
      <c r="D86" s="16"/>
      <c r="E86" s="16"/>
      <c r="F86" s="16"/>
      <c r="G86" s="12" t="s">
        <v>57</v>
      </c>
      <c r="H86" s="16"/>
      <c r="I86" s="12" t="s">
        <v>58</v>
      </c>
      <c r="J86" s="16"/>
      <c r="K86" s="12" t="s">
        <v>60</v>
      </c>
      <c r="L86" s="7" t="s">
        <v>65</v>
      </c>
      <c r="M86" s="16"/>
      <c r="N86" s="16"/>
      <c r="O86" s="16"/>
      <c r="P86" s="13">
        <f t="shared" si="10"/>
        <v>0</v>
      </c>
      <c r="Q86" s="9">
        <f t="shared" si="15"/>
        <v>100</v>
      </c>
      <c r="R86" s="10">
        <f t="shared" si="9"/>
        <v>100</v>
      </c>
      <c r="S86" s="11" t="str">
        <f>IF(COUNTA(A86),IF(ISERROR(VLOOKUP(M86+AB86,計算!$A$16:$B$219,2)),"",VLOOKUP(M86+AB86,計算!$A$16:$B$219,2)),"")</f>
        <v/>
      </c>
      <c r="T86" s="9">
        <f t="shared" si="11"/>
        <v>100</v>
      </c>
      <c r="U86" s="10">
        <f t="shared" si="12"/>
        <v>100</v>
      </c>
      <c r="V86" s="11" t="str">
        <f>IF(COUNTA(A86),IF(ISERROR(VLOOKUP(N86+AB86,計算!$A$16:$B$219,2)),"",VLOOKUP(N86+AB86,計算!$A$16:$B$219,2)),"")</f>
        <v/>
      </c>
      <c r="W86" s="9">
        <f t="shared" si="13"/>
        <v>100</v>
      </c>
      <c r="X86" s="10">
        <f t="shared" si="14"/>
        <v>100</v>
      </c>
      <c r="Y86" s="11" t="str">
        <f>IF(COUNTA(A86),IF(ISERROR(VLOOKUP(O86+AB86,計算!$A$16:$B$219,2)),"",VLOOKUP(O86+AB86,計算!$A$16:$B$219,2)),"")</f>
        <v/>
      </c>
      <c r="Z86" s="19" t="str">
        <f>IF(COUNTA(A86),IF(ISERROR(VLOOKUP(MIN(M86,N86,O86)+AB86,計算!$A$16:$B$219,2)),"",VLOOKUP(MIN(M86,N86,O86)+AB86,計算!$A$16:$B$219,2)),"")</f>
        <v/>
      </c>
      <c r="AB86" s="20">
        <v>200</v>
      </c>
    </row>
    <row r="87" spans="1:28" x14ac:dyDescent="0.15">
      <c r="A87" s="16"/>
      <c r="B87" s="18" t="str">
        <f>IF(A87="","",団体設定!$B$6&amp;"-C"&amp;団体設定!$H$5&amp;"-"&amp;A87)</f>
        <v/>
      </c>
      <c r="C87" s="53"/>
      <c r="D87" s="16"/>
      <c r="E87" s="16"/>
      <c r="F87" s="16"/>
      <c r="G87" s="12" t="s">
        <v>57</v>
      </c>
      <c r="H87" s="16"/>
      <c r="I87" s="12" t="s">
        <v>58</v>
      </c>
      <c r="J87" s="16"/>
      <c r="K87" s="12" t="s">
        <v>60</v>
      </c>
      <c r="L87" s="7" t="s">
        <v>65</v>
      </c>
      <c r="M87" s="16"/>
      <c r="N87" s="16"/>
      <c r="O87" s="16"/>
      <c r="P87" s="13">
        <f t="shared" si="10"/>
        <v>0</v>
      </c>
      <c r="Q87" s="9">
        <f t="shared" si="15"/>
        <v>100</v>
      </c>
      <c r="R87" s="10">
        <f t="shared" si="9"/>
        <v>100</v>
      </c>
      <c r="S87" s="11" t="str">
        <f>IF(COUNTA(A87),IF(ISERROR(VLOOKUP(M87+AB87,計算!$A$16:$B$219,2)),"",VLOOKUP(M87+AB87,計算!$A$16:$B$219,2)),"")</f>
        <v/>
      </c>
      <c r="T87" s="9">
        <f t="shared" si="11"/>
        <v>100</v>
      </c>
      <c r="U87" s="10">
        <f t="shared" si="12"/>
        <v>100</v>
      </c>
      <c r="V87" s="11" t="str">
        <f>IF(COUNTA(A87),IF(ISERROR(VLOOKUP(N87+AB87,計算!$A$16:$B$219,2)),"",VLOOKUP(N87+AB87,計算!$A$16:$B$219,2)),"")</f>
        <v/>
      </c>
      <c r="W87" s="9">
        <f t="shared" si="13"/>
        <v>100</v>
      </c>
      <c r="X87" s="10">
        <f t="shared" si="14"/>
        <v>100</v>
      </c>
      <c r="Y87" s="11" t="str">
        <f>IF(COUNTA(A87),IF(ISERROR(VLOOKUP(O87+AB87,計算!$A$16:$B$219,2)),"",VLOOKUP(O87+AB87,計算!$A$16:$B$219,2)),"")</f>
        <v/>
      </c>
      <c r="Z87" s="19" t="str">
        <f>IF(COUNTA(A87),IF(ISERROR(VLOOKUP(MIN(M87,N87,O87)+AB87,計算!$A$16:$B$219,2)),"",VLOOKUP(MIN(M87,N87,O87)+AB87,計算!$A$16:$B$219,2)),"")</f>
        <v/>
      </c>
      <c r="AB87" s="20">
        <v>200</v>
      </c>
    </row>
    <row r="88" spans="1:28" x14ac:dyDescent="0.15">
      <c r="A88" s="16"/>
      <c r="B88" s="18" t="str">
        <f>IF(A88="","",団体設定!$B$6&amp;"-C"&amp;団体設定!$H$5&amp;"-"&amp;A88)</f>
        <v/>
      </c>
      <c r="C88" s="53"/>
      <c r="D88" s="16"/>
      <c r="E88" s="16"/>
      <c r="F88" s="16"/>
      <c r="G88" s="12" t="s">
        <v>57</v>
      </c>
      <c r="H88" s="16"/>
      <c r="I88" s="12" t="s">
        <v>58</v>
      </c>
      <c r="J88" s="16"/>
      <c r="K88" s="12" t="s">
        <v>60</v>
      </c>
      <c r="L88" s="7" t="s">
        <v>65</v>
      </c>
      <c r="M88" s="16"/>
      <c r="N88" s="16"/>
      <c r="O88" s="16"/>
      <c r="P88" s="13">
        <f t="shared" si="10"/>
        <v>0</v>
      </c>
      <c r="Q88" s="9">
        <f t="shared" si="15"/>
        <v>100</v>
      </c>
      <c r="R88" s="10">
        <f t="shared" si="9"/>
        <v>100</v>
      </c>
      <c r="S88" s="11" t="str">
        <f>IF(COUNTA(A88),IF(ISERROR(VLOOKUP(M88+AB88,計算!$A$16:$B$219,2)),"",VLOOKUP(M88+AB88,計算!$A$16:$B$219,2)),"")</f>
        <v/>
      </c>
      <c r="T88" s="9">
        <f t="shared" si="11"/>
        <v>100</v>
      </c>
      <c r="U88" s="10">
        <f t="shared" si="12"/>
        <v>100</v>
      </c>
      <c r="V88" s="11" t="str">
        <f>IF(COUNTA(A88),IF(ISERROR(VLOOKUP(N88+AB88,計算!$A$16:$B$219,2)),"",VLOOKUP(N88+AB88,計算!$A$16:$B$219,2)),"")</f>
        <v/>
      </c>
      <c r="W88" s="9">
        <f t="shared" si="13"/>
        <v>100</v>
      </c>
      <c r="X88" s="10">
        <f t="shared" si="14"/>
        <v>100</v>
      </c>
      <c r="Y88" s="11" t="str">
        <f>IF(COUNTA(A88),IF(ISERROR(VLOOKUP(O88+AB88,計算!$A$16:$B$219,2)),"",VLOOKUP(O88+AB88,計算!$A$16:$B$219,2)),"")</f>
        <v/>
      </c>
      <c r="Z88" s="19" t="str">
        <f>IF(COUNTA(A88),IF(ISERROR(VLOOKUP(MIN(M88,N88,O88)+AB88,計算!$A$16:$B$219,2)),"",VLOOKUP(MIN(M88,N88,O88)+AB88,計算!$A$16:$B$219,2)),"")</f>
        <v/>
      </c>
      <c r="AB88" s="20">
        <v>200</v>
      </c>
    </row>
    <row r="89" spans="1:28" x14ac:dyDescent="0.15">
      <c r="A89" s="16"/>
      <c r="B89" s="18" t="str">
        <f>IF(A89="","",団体設定!$B$6&amp;"-C"&amp;団体設定!$H$5&amp;"-"&amp;A89)</f>
        <v/>
      </c>
      <c r="C89" s="53"/>
      <c r="D89" s="16"/>
      <c r="E89" s="16"/>
      <c r="F89" s="16"/>
      <c r="G89" s="12" t="s">
        <v>57</v>
      </c>
      <c r="H89" s="16"/>
      <c r="I89" s="12" t="s">
        <v>58</v>
      </c>
      <c r="J89" s="16"/>
      <c r="K89" s="12" t="s">
        <v>60</v>
      </c>
      <c r="L89" s="7" t="s">
        <v>65</v>
      </c>
      <c r="M89" s="16"/>
      <c r="N89" s="16"/>
      <c r="O89" s="16"/>
      <c r="P89" s="13">
        <f t="shared" si="10"/>
        <v>0</v>
      </c>
      <c r="Q89" s="9">
        <f t="shared" si="15"/>
        <v>100</v>
      </c>
      <c r="R89" s="10">
        <f t="shared" si="9"/>
        <v>100</v>
      </c>
      <c r="S89" s="11" t="str">
        <f>IF(COUNTA(A89),IF(ISERROR(VLOOKUP(M89+AB89,計算!$A$16:$B$219,2)),"",VLOOKUP(M89+AB89,計算!$A$16:$B$219,2)),"")</f>
        <v/>
      </c>
      <c r="T89" s="9">
        <f t="shared" si="11"/>
        <v>100</v>
      </c>
      <c r="U89" s="10">
        <f t="shared" si="12"/>
        <v>100</v>
      </c>
      <c r="V89" s="11" t="str">
        <f>IF(COUNTA(A89),IF(ISERROR(VLOOKUP(N89+AB89,計算!$A$16:$B$219,2)),"",VLOOKUP(N89+AB89,計算!$A$16:$B$219,2)),"")</f>
        <v/>
      </c>
      <c r="W89" s="9">
        <f t="shared" si="13"/>
        <v>100</v>
      </c>
      <c r="X89" s="10">
        <f t="shared" si="14"/>
        <v>100</v>
      </c>
      <c r="Y89" s="11" t="str">
        <f>IF(COUNTA(A89),IF(ISERROR(VLOOKUP(O89+AB89,計算!$A$16:$B$219,2)),"",VLOOKUP(O89+AB89,計算!$A$16:$B$219,2)),"")</f>
        <v/>
      </c>
      <c r="Z89" s="19" t="str">
        <f>IF(COUNTA(A89),IF(ISERROR(VLOOKUP(MIN(M89,N89,O89)+AB89,計算!$A$16:$B$219,2)),"",VLOOKUP(MIN(M89,N89,O89)+AB89,計算!$A$16:$B$219,2)),"")</f>
        <v/>
      </c>
      <c r="AB89" s="20">
        <v>200</v>
      </c>
    </row>
    <row r="90" spans="1:28" x14ac:dyDescent="0.15">
      <c r="A90" s="16"/>
      <c r="B90" s="18" t="str">
        <f>IF(A90="","",団体設定!$B$6&amp;"-C"&amp;団体設定!$H$5&amp;"-"&amp;A90)</f>
        <v/>
      </c>
      <c r="C90" s="53"/>
      <c r="D90" s="16"/>
      <c r="E90" s="16"/>
      <c r="F90" s="16"/>
      <c r="G90" s="12" t="s">
        <v>57</v>
      </c>
      <c r="H90" s="16"/>
      <c r="I90" s="12" t="s">
        <v>58</v>
      </c>
      <c r="J90" s="16"/>
      <c r="K90" s="12" t="s">
        <v>60</v>
      </c>
      <c r="L90" s="7" t="s">
        <v>65</v>
      </c>
      <c r="M90" s="16"/>
      <c r="N90" s="16"/>
      <c r="O90" s="16"/>
      <c r="P90" s="13">
        <f t="shared" si="10"/>
        <v>0</v>
      </c>
      <c r="Q90" s="9">
        <f t="shared" si="15"/>
        <v>100</v>
      </c>
      <c r="R90" s="10">
        <f t="shared" si="9"/>
        <v>100</v>
      </c>
      <c r="S90" s="11" t="str">
        <f>IF(COUNTA(A90),IF(ISERROR(VLOOKUP(M90+AB90,計算!$A$16:$B$219,2)),"",VLOOKUP(M90+AB90,計算!$A$16:$B$219,2)),"")</f>
        <v/>
      </c>
      <c r="T90" s="9">
        <f t="shared" si="11"/>
        <v>100</v>
      </c>
      <c r="U90" s="10">
        <f t="shared" si="12"/>
        <v>100</v>
      </c>
      <c r="V90" s="11" t="str">
        <f>IF(COUNTA(A90),IF(ISERROR(VLOOKUP(N90+AB90,計算!$A$16:$B$219,2)),"",VLOOKUP(N90+AB90,計算!$A$16:$B$219,2)),"")</f>
        <v/>
      </c>
      <c r="W90" s="9">
        <f t="shared" si="13"/>
        <v>100</v>
      </c>
      <c r="X90" s="10">
        <f t="shared" si="14"/>
        <v>100</v>
      </c>
      <c r="Y90" s="11" t="str">
        <f>IF(COUNTA(A90),IF(ISERROR(VLOOKUP(O90+AB90,計算!$A$16:$B$219,2)),"",VLOOKUP(O90+AB90,計算!$A$16:$B$219,2)),"")</f>
        <v/>
      </c>
      <c r="Z90" s="19" t="str">
        <f>IF(COUNTA(A90),IF(ISERROR(VLOOKUP(MIN(M90,N90,O90)+AB90,計算!$A$16:$B$219,2)),"",VLOOKUP(MIN(M90,N90,O90)+AB90,計算!$A$16:$B$219,2)),"")</f>
        <v/>
      </c>
      <c r="AB90" s="20">
        <v>200</v>
      </c>
    </row>
    <row r="91" spans="1:28" x14ac:dyDescent="0.15">
      <c r="A91" s="16"/>
      <c r="B91" s="18" t="str">
        <f>IF(A91="","",団体設定!$B$6&amp;"-C"&amp;団体設定!$H$5&amp;"-"&amp;A91)</f>
        <v/>
      </c>
      <c r="C91" s="53"/>
      <c r="D91" s="16"/>
      <c r="E91" s="16"/>
      <c r="F91" s="16"/>
      <c r="G91" s="12" t="s">
        <v>57</v>
      </c>
      <c r="H91" s="16"/>
      <c r="I91" s="12" t="s">
        <v>58</v>
      </c>
      <c r="J91" s="16"/>
      <c r="K91" s="12" t="s">
        <v>60</v>
      </c>
      <c r="L91" s="7" t="s">
        <v>65</v>
      </c>
      <c r="M91" s="16"/>
      <c r="N91" s="16"/>
      <c r="O91" s="16"/>
      <c r="P91" s="13">
        <f t="shared" si="10"/>
        <v>0</v>
      </c>
      <c r="Q91" s="9">
        <f t="shared" si="15"/>
        <v>100</v>
      </c>
      <c r="R91" s="10">
        <f t="shared" si="9"/>
        <v>100</v>
      </c>
      <c r="S91" s="11" t="str">
        <f>IF(COUNTA(A91),IF(ISERROR(VLOOKUP(M91+AB91,計算!$A$16:$B$219,2)),"",VLOOKUP(M91+AB91,計算!$A$16:$B$219,2)),"")</f>
        <v/>
      </c>
      <c r="T91" s="9">
        <f t="shared" si="11"/>
        <v>100</v>
      </c>
      <c r="U91" s="10">
        <f t="shared" si="12"/>
        <v>100</v>
      </c>
      <c r="V91" s="11" t="str">
        <f>IF(COUNTA(A91),IF(ISERROR(VLOOKUP(N91+AB91,計算!$A$16:$B$219,2)),"",VLOOKUP(N91+AB91,計算!$A$16:$B$219,2)),"")</f>
        <v/>
      </c>
      <c r="W91" s="9">
        <f t="shared" si="13"/>
        <v>100</v>
      </c>
      <c r="X91" s="10">
        <f t="shared" si="14"/>
        <v>100</v>
      </c>
      <c r="Y91" s="11" t="str">
        <f>IF(COUNTA(A91),IF(ISERROR(VLOOKUP(O91+AB91,計算!$A$16:$B$219,2)),"",VLOOKUP(O91+AB91,計算!$A$16:$B$219,2)),"")</f>
        <v/>
      </c>
      <c r="Z91" s="19" t="str">
        <f>IF(COUNTA(A91),IF(ISERROR(VLOOKUP(MIN(M91,N91,O91)+AB91,計算!$A$16:$B$219,2)),"",VLOOKUP(MIN(M91,N91,O91)+AB91,計算!$A$16:$B$219,2)),"")</f>
        <v/>
      </c>
      <c r="AB91" s="20">
        <v>200</v>
      </c>
    </row>
    <row r="92" spans="1:28" x14ac:dyDescent="0.15">
      <c r="A92" s="16"/>
      <c r="B92" s="18" t="str">
        <f>IF(A92="","",団体設定!$B$6&amp;"-C"&amp;団体設定!$H$5&amp;"-"&amp;A92)</f>
        <v/>
      </c>
      <c r="C92" s="53"/>
      <c r="D92" s="16"/>
      <c r="E92" s="16"/>
      <c r="F92" s="16"/>
      <c r="G92" s="12" t="s">
        <v>57</v>
      </c>
      <c r="H92" s="16"/>
      <c r="I92" s="12" t="s">
        <v>58</v>
      </c>
      <c r="J92" s="16"/>
      <c r="K92" s="12" t="s">
        <v>60</v>
      </c>
      <c r="L92" s="7" t="s">
        <v>65</v>
      </c>
      <c r="M92" s="16"/>
      <c r="N92" s="16"/>
      <c r="O92" s="16"/>
      <c r="P92" s="13">
        <f t="shared" si="10"/>
        <v>0</v>
      </c>
      <c r="Q92" s="9">
        <f t="shared" si="15"/>
        <v>100</v>
      </c>
      <c r="R92" s="10">
        <f t="shared" si="9"/>
        <v>100</v>
      </c>
      <c r="S92" s="11" t="str">
        <f>IF(COUNTA(A92),IF(ISERROR(VLOOKUP(M92+AB92,計算!$A$16:$B$219,2)),"",VLOOKUP(M92+AB92,計算!$A$16:$B$219,2)),"")</f>
        <v/>
      </c>
      <c r="T92" s="9">
        <f t="shared" si="11"/>
        <v>100</v>
      </c>
      <c r="U92" s="10">
        <f t="shared" si="12"/>
        <v>100</v>
      </c>
      <c r="V92" s="11" t="str">
        <f>IF(COUNTA(A92),IF(ISERROR(VLOOKUP(N92+AB92,計算!$A$16:$B$219,2)),"",VLOOKUP(N92+AB92,計算!$A$16:$B$219,2)),"")</f>
        <v/>
      </c>
      <c r="W92" s="9">
        <f t="shared" si="13"/>
        <v>100</v>
      </c>
      <c r="X92" s="10">
        <f t="shared" si="14"/>
        <v>100</v>
      </c>
      <c r="Y92" s="11" t="str">
        <f>IF(COUNTA(A92),IF(ISERROR(VLOOKUP(O92+AB92,計算!$A$16:$B$219,2)),"",VLOOKUP(O92+AB92,計算!$A$16:$B$219,2)),"")</f>
        <v/>
      </c>
      <c r="Z92" s="19" t="str">
        <f>IF(COUNTA(A92),IF(ISERROR(VLOOKUP(MIN(M92,N92,O92)+AB92,計算!$A$16:$B$219,2)),"",VLOOKUP(MIN(M92,N92,O92)+AB92,計算!$A$16:$B$219,2)),"")</f>
        <v/>
      </c>
      <c r="AB92" s="20">
        <v>200</v>
      </c>
    </row>
    <row r="93" spans="1:28" x14ac:dyDescent="0.15">
      <c r="A93" s="16"/>
      <c r="B93" s="18" t="str">
        <f>IF(A93="","",団体設定!$B$6&amp;"-C"&amp;団体設定!$H$5&amp;"-"&amp;A93)</f>
        <v/>
      </c>
      <c r="C93" s="53"/>
      <c r="D93" s="16"/>
      <c r="E93" s="16"/>
      <c r="F93" s="16"/>
      <c r="G93" s="12" t="s">
        <v>57</v>
      </c>
      <c r="H93" s="16"/>
      <c r="I93" s="12" t="s">
        <v>58</v>
      </c>
      <c r="J93" s="16"/>
      <c r="K93" s="12" t="s">
        <v>60</v>
      </c>
      <c r="L93" s="7" t="s">
        <v>65</v>
      </c>
      <c r="M93" s="16"/>
      <c r="N93" s="16"/>
      <c r="O93" s="16"/>
      <c r="P93" s="13">
        <f t="shared" si="10"/>
        <v>0</v>
      </c>
      <c r="Q93" s="9">
        <f t="shared" si="15"/>
        <v>100</v>
      </c>
      <c r="R93" s="10">
        <f t="shared" si="9"/>
        <v>100</v>
      </c>
      <c r="S93" s="11" t="str">
        <f>IF(COUNTA(A93),IF(ISERROR(VLOOKUP(M93+AB93,計算!$A$16:$B$219,2)),"",VLOOKUP(M93+AB93,計算!$A$16:$B$219,2)),"")</f>
        <v/>
      </c>
      <c r="T93" s="9">
        <f t="shared" si="11"/>
        <v>100</v>
      </c>
      <c r="U93" s="10">
        <f t="shared" si="12"/>
        <v>100</v>
      </c>
      <c r="V93" s="11" t="str">
        <f>IF(COUNTA(A93),IF(ISERROR(VLOOKUP(N93+AB93,計算!$A$16:$B$219,2)),"",VLOOKUP(N93+AB93,計算!$A$16:$B$219,2)),"")</f>
        <v/>
      </c>
      <c r="W93" s="9">
        <f t="shared" si="13"/>
        <v>100</v>
      </c>
      <c r="X93" s="10">
        <f t="shared" si="14"/>
        <v>100</v>
      </c>
      <c r="Y93" s="11" t="str">
        <f>IF(COUNTA(A93),IF(ISERROR(VLOOKUP(O93+AB93,計算!$A$16:$B$219,2)),"",VLOOKUP(O93+AB93,計算!$A$16:$B$219,2)),"")</f>
        <v/>
      </c>
      <c r="Z93" s="19" t="str">
        <f>IF(COUNTA(A93),IF(ISERROR(VLOOKUP(MIN(M93,N93,O93)+AB93,計算!$A$16:$B$219,2)),"",VLOOKUP(MIN(M93,N93,O93)+AB93,計算!$A$16:$B$219,2)),"")</f>
        <v/>
      </c>
      <c r="AB93" s="20">
        <v>200</v>
      </c>
    </row>
    <row r="94" spans="1:28" x14ac:dyDescent="0.15">
      <c r="A94" s="16"/>
      <c r="B94" s="18" t="str">
        <f>IF(A94="","",団体設定!$B$6&amp;"-C"&amp;団体設定!$H$5&amp;"-"&amp;A94)</f>
        <v/>
      </c>
      <c r="C94" s="53"/>
      <c r="D94" s="16"/>
      <c r="E94" s="16"/>
      <c r="F94" s="16"/>
      <c r="G94" s="12" t="s">
        <v>57</v>
      </c>
      <c r="H94" s="16"/>
      <c r="I94" s="12" t="s">
        <v>58</v>
      </c>
      <c r="J94" s="16"/>
      <c r="K94" s="12" t="s">
        <v>60</v>
      </c>
      <c r="L94" s="7" t="s">
        <v>65</v>
      </c>
      <c r="M94" s="16"/>
      <c r="N94" s="16"/>
      <c r="O94" s="16"/>
      <c r="P94" s="13">
        <f t="shared" si="10"/>
        <v>0</v>
      </c>
      <c r="Q94" s="9">
        <f t="shared" si="15"/>
        <v>100</v>
      </c>
      <c r="R94" s="10">
        <f t="shared" si="9"/>
        <v>100</v>
      </c>
      <c r="S94" s="11" t="str">
        <f>IF(COUNTA(A94),IF(ISERROR(VLOOKUP(M94+AB94,計算!$A$16:$B$219,2)),"",VLOOKUP(M94+AB94,計算!$A$16:$B$219,2)),"")</f>
        <v/>
      </c>
      <c r="T94" s="9">
        <f t="shared" si="11"/>
        <v>100</v>
      </c>
      <c r="U94" s="10">
        <f t="shared" si="12"/>
        <v>100</v>
      </c>
      <c r="V94" s="11" t="str">
        <f>IF(COUNTA(A94),IF(ISERROR(VLOOKUP(N94+AB94,計算!$A$16:$B$219,2)),"",VLOOKUP(N94+AB94,計算!$A$16:$B$219,2)),"")</f>
        <v/>
      </c>
      <c r="W94" s="9">
        <f t="shared" si="13"/>
        <v>100</v>
      </c>
      <c r="X94" s="10">
        <f t="shared" si="14"/>
        <v>100</v>
      </c>
      <c r="Y94" s="11" t="str">
        <f>IF(COUNTA(A94),IF(ISERROR(VLOOKUP(O94+AB94,計算!$A$16:$B$219,2)),"",VLOOKUP(O94+AB94,計算!$A$16:$B$219,2)),"")</f>
        <v/>
      </c>
      <c r="Z94" s="19" t="str">
        <f>IF(COUNTA(A94),IF(ISERROR(VLOOKUP(MIN(M94,N94,O94)+AB94,計算!$A$16:$B$219,2)),"",VLOOKUP(MIN(M94,N94,O94)+AB94,計算!$A$16:$B$219,2)),"")</f>
        <v/>
      </c>
      <c r="AB94" s="20">
        <v>200</v>
      </c>
    </row>
    <row r="95" spans="1:28" x14ac:dyDescent="0.15">
      <c r="A95" s="16"/>
      <c r="B95" s="18" t="str">
        <f>IF(A95="","",団体設定!$B$6&amp;"-C"&amp;団体設定!$H$5&amp;"-"&amp;A95)</f>
        <v/>
      </c>
      <c r="C95" s="53"/>
      <c r="D95" s="16"/>
      <c r="E95" s="16"/>
      <c r="F95" s="16"/>
      <c r="G95" s="12" t="s">
        <v>57</v>
      </c>
      <c r="H95" s="16"/>
      <c r="I95" s="12" t="s">
        <v>58</v>
      </c>
      <c r="J95" s="16"/>
      <c r="K95" s="12" t="s">
        <v>60</v>
      </c>
      <c r="L95" s="7" t="s">
        <v>65</v>
      </c>
      <c r="M95" s="16"/>
      <c r="N95" s="16"/>
      <c r="O95" s="16"/>
      <c r="P95" s="13">
        <f t="shared" si="10"/>
        <v>0</v>
      </c>
      <c r="Q95" s="9">
        <f t="shared" si="15"/>
        <v>100</v>
      </c>
      <c r="R95" s="10">
        <f t="shared" si="9"/>
        <v>100</v>
      </c>
      <c r="S95" s="11" t="str">
        <f>IF(COUNTA(A95),IF(ISERROR(VLOOKUP(M95+AB95,計算!$A$16:$B$219,2)),"",VLOOKUP(M95+AB95,計算!$A$16:$B$219,2)),"")</f>
        <v/>
      </c>
      <c r="T95" s="9">
        <f t="shared" si="11"/>
        <v>100</v>
      </c>
      <c r="U95" s="10">
        <f t="shared" si="12"/>
        <v>100</v>
      </c>
      <c r="V95" s="11" t="str">
        <f>IF(COUNTA(A95),IF(ISERROR(VLOOKUP(N95+AB95,計算!$A$16:$B$219,2)),"",VLOOKUP(N95+AB95,計算!$A$16:$B$219,2)),"")</f>
        <v/>
      </c>
      <c r="W95" s="9">
        <f t="shared" si="13"/>
        <v>100</v>
      </c>
      <c r="X95" s="10">
        <f t="shared" si="14"/>
        <v>100</v>
      </c>
      <c r="Y95" s="11" t="str">
        <f>IF(COUNTA(A95),IF(ISERROR(VLOOKUP(O95+AB95,計算!$A$16:$B$219,2)),"",VLOOKUP(O95+AB95,計算!$A$16:$B$219,2)),"")</f>
        <v/>
      </c>
      <c r="Z95" s="19" t="str">
        <f>IF(COUNTA(A95),IF(ISERROR(VLOOKUP(MIN(M95,N95,O95)+AB95,計算!$A$16:$B$219,2)),"",VLOOKUP(MIN(M95,N95,O95)+AB95,計算!$A$16:$B$219,2)),"")</f>
        <v/>
      </c>
      <c r="AB95" s="20">
        <v>200</v>
      </c>
    </row>
    <row r="96" spans="1:28" x14ac:dyDescent="0.15">
      <c r="A96" s="16"/>
      <c r="B96" s="18" t="str">
        <f>IF(A96="","",団体設定!$B$6&amp;"-C"&amp;団体設定!$H$5&amp;"-"&amp;A96)</f>
        <v/>
      </c>
      <c r="C96" s="53"/>
      <c r="D96" s="16"/>
      <c r="E96" s="16"/>
      <c r="F96" s="16"/>
      <c r="G96" s="12" t="s">
        <v>57</v>
      </c>
      <c r="H96" s="16"/>
      <c r="I96" s="12" t="s">
        <v>58</v>
      </c>
      <c r="J96" s="16"/>
      <c r="K96" s="12" t="s">
        <v>60</v>
      </c>
      <c r="L96" s="7" t="s">
        <v>65</v>
      </c>
      <c r="M96" s="16"/>
      <c r="N96" s="16"/>
      <c r="O96" s="16"/>
      <c r="P96" s="13">
        <f t="shared" si="10"/>
        <v>0</v>
      </c>
      <c r="Q96" s="9">
        <f t="shared" si="15"/>
        <v>100</v>
      </c>
      <c r="R96" s="10">
        <f t="shared" si="9"/>
        <v>100</v>
      </c>
      <c r="S96" s="11" t="str">
        <f>IF(COUNTA(A96),IF(ISERROR(VLOOKUP(M96+AB96,計算!$A$16:$B$219,2)),"",VLOOKUP(M96+AB96,計算!$A$16:$B$219,2)),"")</f>
        <v/>
      </c>
      <c r="T96" s="9">
        <f t="shared" si="11"/>
        <v>100</v>
      </c>
      <c r="U96" s="10">
        <f t="shared" si="12"/>
        <v>100</v>
      </c>
      <c r="V96" s="11" t="str">
        <f>IF(COUNTA(A96),IF(ISERROR(VLOOKUP(N96+AB96,計算!$A$16:$B$219,2)),"",VLOOKUP(N96+AB96,計算!$A$16:$B$219,2)),"")</f>
        <v/>
      </c>
      <c r="W96" s="9">
        <f t="shared" si="13"/>
        <v>100</v>
      </c>
      <c r="X96" s="10">
        <f t="shared" si="14"/>
        <v>100</v>
      </c>
      <c r="Y96" s="11" t="str">
        <f>IF(COUNTA(A96),IF(ISERROR(VLOOKUP(O96+AB96,計算!$A$16:$B$219,2)),"",VLOOKUP(O96+AB96,計算!$A$16:$B$219,2)),"")</f>
        <v/>
      </c>
      <c r="Z96" s="19" t="str">
        <f>IF(COUNTA(A96),IF(ISERROR(VLOOKUP(MIN(M96,N96,O96)+AB96,計算!$A$16:$B$219,2)),"",VLOOKUP(MIN(M96,N96,O96)+AB96,計算!$A$16:$B$219,2)),"")</f>
        <v/>
      </c>
      <c r="AB96" s="20">
        <v>200</v>
      </c>
    </row>
    <row r="97" spans="1:28" x14ac:dyDescent="0.15">
      <c r="A97" s="16"/>
      <c r="B97" s="18" t="str">
        <f>IF(A97="","",団体設定!$B$6&amp;"-C"&amp;団体設定!$H$5&amp;"-"&amp;A97)</f>
        <v/>
      </c>
      <c r="C97" s="53"/>
      <c r="D97" s="16"/>
      <c r="E97" s="16"/>
      <c r="F97" s="16"/>
      <c r="G97" s="12" t="s">
        <v>57</v>
      </c>
      <c r="H97" s="16"/>
      <c r="I97" s="12" t="s">
        <v>58</v>
      </c>
      <c r="J97" s="16"/>
      <c r="K97" s="12" t="s">
        <v>60</v>
      </c>
      <c r="L97" s="7" t="s">
        <v>65</v>
      </c>
      <c r="M97" s="16"/>
      <c r="N97" s="16"/>
      <c r="O97" s="16"/>
      <c r="P97" s="13">
        <f t="shared" si="10"/>
        <v>0</v>
      </c>
      <c r="Q97" s="9">
        <f t="shared" si="15"/>
        <v>100</v>
      </c>
      <c r="R97" s="10">
        <f t="shared" si="9"/>
        <v>100</v>
      </c>
      <c r="S97" s="11" t="str">
        <f>IF(COUNTA(A97),IF(ISERROR(VLOOKUP(M97+AB97,計算!$A$16:$B$219,2)),"",VLOOKUP(M97+AB97,計算!$A$16:$B$219,2)),"")</f>
        <v/>
      </c>
      <c r="T97" s="9">
        <f t="shared" si="11"/>
        <v>100</v>
      </c>
      <c r="U97" s="10">
        <f t="shared" si="12"/>
        <v>100</v>
      </c>
      <c r="V97" s="11" t="str">
        <f>IF(COUNTA(A97),IF(ISERROR(VLOOKUP(N97+AB97,計算!$A$16:$B$219,2)),"",VLOOKUP(N97+AB97,計算!$A$16:$B$219,2)),"")</f>
        <v/>
      </c>
      <c r="W97" s="9">
        <f t="shared" si="13"/>
        <v>100</v>
      </c>
      <c r="X97" s="10">
        <f t="shared" si="14"/>
        <v>100</v>
      </c>
      <c r="Y97" s="11" t="str">
        <f>IF(COUNTA(A97),IF(ISERROR(VLOOKUP(O97+AB97,計算!$A$16:$B$219,2)),"",VLOOKUP(O97+AB97,計算!$A$16:$B$219,2)),"")</f>
        <v/>
      </c>
      <c r="Z97" s="19" t="str">
        <f>IF(COUNTA(A97),IF(ISERROR(VLOOKUP(MIN(M97,N97,O97)+AB97,計算!$A$16:$B$219,2)),"",VLOOKUP(MIN(M97,N97,O97)+AB97,計算!$A$16:$B$219,2)),"")</f>
        <v/>
      </c>
      <c r="AB97" s="20">
        <v>200</v>
      </c>
    </row>
    <row r="98" spans="1:28" x14ac:dyDescent="0.15">
      <c r="A98" s="16"/>
      <c r="B98" s="18" t="str">
        <f>IF(A98="","",団体設定!$B$6&amp;"-C"&amp;団体設定!$H$5&amp;"-"&amp;A98)</f>
        <v/>
      </c>
      <c r="C98" s="53"/>
      <c r="D98" s="16"/>
      <c r="E98" s="16"/>
      <c r="F98" s="16"/>
      <c r="G98" s="12" t="s">
        <v>57</v>
      </c>
      <c r="H98" s="16"/>
      <c r="I98" s="12" t="s">
        <v>58</v>
      </c>
      <c r="J98" s="16"/>
      <c r="K98" s="12" t="s">
        <v>60</v>
      </c>
      <c r="L98" s="7" t="s">
        <v>65</v>
      </c>
      <c r="M98" s="16"/>
      <c r="N98" s="16"/>
      <c r="O98" s="16"/>
      <c r="P98" s="13">
        <f t="shared" si="10"/>
        <v>0</v>
      </c>
      <c r="Q98" s="9">
        <f t="shared" si="15"/>
        <v>100</v>
      </c>
      <c r="R98" s="10">
        <f t="shared" si="9"/>
        <v>100</v>
      </c>
      <c r="S98" s="11" t="str">
        <f>IF(COUNTA(A98),IF(ISERROR(VLOOKUP(M98+AB98,計算!$A$16:$B$219,2)),"",VLOOKUP(M98+AB98,計算!$A$16:$B$219,2)),"")</f>
        <v/>
      </c>
      <c r="T98" s="9">
        <f t="shared" si="11"/>
        <v>100</v>
      </c>
      <c r="U98" s="10">
        <f t="shared" si="12"/>
        <v>100</v>
      </c>
      <c r="V98" s="11" t="str">
        <f>IF(COUNTA(A98),IF(ISERROR(VLOOKUP(N98+AB98,計算!$A$16:$B$219,2)),"",VLOOKUP(N98+AB98,計算!$A$16:$B$219,2)),"")</f>
        <v/>
      </c>
      <c r="W98" s="9">
        <f t="shared" si="13"/>
        <v>100</v>
      </c>
      <c r="X98" s="10">
        <f t="shared" si="14"/>
        <v>100</v>
      </c>
      <c r="Y98" s="11" t="str">
        <f>IF(COUNTA(A98),IF(ISERROR(VLOOKUP(O98+AB98,計算!$A$16:$B$219,2)),"",VLOOKUP(O98+AB98,計算!$A$16:$B$219,2)),"")</f>
        <v/>
      </c>
      <c r="Z98" s="19" t="str">
        <f>IF(COUNTA(A98),IF(ISERROR(VLOOKUP(MIN(M98,N98,O98)+AB98,計算!$A$16:$B$219,2)),"",VLOOKUP(MIN(M98,N98,O98)+AB98,計算!$A$16:$B$219,2)),"")</f>
        <v/>
      </c>
      <c r="AB98" s="20">
        <v>200</v>
      </c>
    </row>
    <row r="99" spans="1:28" x14ac:dyDescent="0.15">
      <c r="A99" s="16"/>
      <c r="B99" s="18" t="str">
        <f>IF(A99="","",団体設定!$B$6&amp;"-C"&amp;団体設定!$H$5&amp;"-"&amp;A99)</f>
        <v/>
      </c>
      <c r="C99" s="53"/>
      <c r="D99" s="16"/>
      <c r="E99" s="16"/>
      <c r="F99" s="16"/>
      <c r="G99" s="12" t="s">
        <v>57</v>
      </c>
      <c r="H99" s="16"/>
      <c r="I99" s="12" t="s">
        <v>58</v>
      </c>
      <c r="J99" s="16"/>
      <c r="K99" s="12" t="s">
        <v>60</v>
      </c>
      <c r="L99" s="7" t="s">
        <v>65</v>
      </c>
      <c r="M99" s="16"/>
      <c r="N99" s="16"/>
      <c r="O99" s="16"/>
      <c r="P99" s="13">
        <f t="shared" si="10"/>
        <v>0</v>
      </c>
      <c r="Q99" s="9">
        <f t="shared" si="15"/>
        <v>100</v>
      </c>
      <c r="R99" s="10">
        <f t="shared" si="9"/>
        <v>100</v>
      </c>
      <c r="S99" s="11" t="str">
        <f>IF(COUNTA(A99),IF(ISERROR(VLOOKUP(M99+AB99,計算!$A$16:$B$219,2)),"",VLOOKUP(M99+AB99,計算!$A$16:$B$219,2)),"")</f>
        <v/>
      </c>
      <c r="T99" s="9">
        <f t="shared" si="11"/>
        <v>100</v>
      </c>
      <c r="U99" s="10">
        <f t="shared" si="12"/>
        <v>100</v>
      </c>
      <c r="V99" s="11" t="str">
        <f>IF(COUNTA(A99),IF(ISERROR(VLOOKUP(N99+AB99,計算!$A$16:$B$219,2)),"",VLOOKUP(N99+AB99,計算!$A$16:$B$219,2)),"")</f>
        <v/>
      </c>
      <c r="W99" s="9">
        <f t="shared" si="13"/>
        <v>100</v>
      </c>
      <c r="X99" s="10">
        <f t="shared" si="14"/>
        <v>100</v>
      </c>
      <c r="Y99" s="11" t="str">
        <f>IF(COUNTA(A99),IF(ISERROR(VLOOKUP(O99+AB99,計算!$A$16:$B$219,2)),"",VLOOKUP(O99+AB99,計算!$A$16:$B$219,2)),"")</f>
        <v/>
      </c>
      <c r="Z99" s="19" t="str">
        <f>IF(COUNTA(A99),IF(ISERROR(VLOOKUP(MIN(M99,N99,O99)+AB99,計算!$A$16:$B$219,2)),"",VLOOKUP(MIN(M99,N99,O99)+AB99,計算!$A$16:$B$219,2)),"")</f>
        <v/>
      </c>
      <c r="AB99" s="20">
        <v>200</v>
      </c>
    </row>
    <row r="100" spans="1:28" x14ac:dyDescent="0.15">
      <c r="A100" s="16"/>
      <c r="B100" s="18" t="str">
        <f>IF(A100="","",団体設定!$B$6&amp;"-C"&amp;団体設定!$H$5&amp;"-"&amp;A100)</f>
        <v/>
      </c>
      <c r="C100" s="53"/>
      <c r="D100" s="16"/>
      <c r="E100" s="16"/>
      <c r="F100" s="16"/>
      <c r="G100" s="12" t="s">
        <v>57</v>
      </c>
      <c r="H100" s="16"/>
      <c r="I100" s="12" t="s">
        <v>58</v>
      </c>
      <c r="J100" s="16"/>
      <c r="K100" s="12" t="s">
        <v>60</v>
      </c>
      <c r="L100" s="7" t="s">
        <v>65</v>
      </c>
      <c r="M100" s="16"/>
      <c r="N100" s="16"/>
      <c r="O100" s="16"/>
      <c r="P100" s="13">
        <f t="shared" si="10"/>
        <v>0</v>
      </c>
      <c r="Q100" s="9">
        <f t="shared" si="15"/>
        <v>100</v>
      </c>
      <c r="R100" s="10">
        <f t="shared" si="9"/>
        <v>100</v>
      </c>
      <c r="S100" s="11" t="str">
        <f>IF(COUNTA(A100),IF(ISERROR(VLOOKUP(M100+AB100,計算!$A$16:$B$219,2)),"",VLOOKUP(M100+AB100,計算!$A$16:$B$219,2)),"")</f>
        <v/>
      </c>
      <c r="T100" s="9">
        <f t="shared" si="11"/>
        <v>100</v>
      </c>
      <c r="U100" s="10">
        <f t="shared" si="12"/>
        <v>100</v>
      </c>
      <c r="V100" s="11" t="str">
        <f>IF(COUNTA(A100),IF(ISERROR(VLOOKUP(N100+AB100,計算!$A$16:$B$219,2)),"",VLOOKUP(N100+AB100,計算!$A$16:$B$219,2)),"")</f>
        <v/>
      </c>
      <c r="W100" s="9">
        <f t="shared" si="13"/>
        <v>100</v>
      </c>
      <c r="X100" s="10">
        <f t="shared" si="14"/>
        <v>100</v>
      </c>
      <c r="Y100" s="11" t="str">
        <f>IF(COUNTA(A100),IF(ISERROR(VLOOKUP(O100+AB100,計算!$A$16:$B$219,2)),"",VLOOKUP(O100+AB100,計算!$A$16:$B$219,2)),"")</f>
        <v/>
      </c>
      <c r="Z100" s="19" t="str">
        <f>IF(COUNTA(A100),IF(ISERROR(VLOOKUP(MIN(M100,N100,O100)+AB100,計算!$A$16:$B$219,2)),"",VLOOKUP(MIN(M100,N100,O100)+AB100,計算!$A$16:$B$219,2)),"")</f>
        <v/>
      </c>
      <c r="AB100" s="20">
        <v>200</v>
      </c>
    </row>
    <row r="101" spans="1:28" x14ac:dyDescent="0.15">
      <c r="A101" s="16"/>
      <c r="B101" s="18" t="str">
        <f>IF(A101="","",団体設定!$B$6&amp;"-C"&amp;団体設定!$H$5&amp;"-"&amp;A101)</f>
        <v/>
      </c>
      <c r="C101" s="53"/>
      <c r="D101" s="16"/>
      <c r="E101" s="16"/>
      <c r="F101" s="16"/>
      <c r="G101" s="12" t="s">
        <v>57</v>
      </c>
      <c r="H101" s="16"/>
      <c r="I101" s="12" t="s">
        <v>58</v>
      </c>
      <c r="J101" s="16"/>
      <c r="K101" s="12" t="s">
        <v>60</v>
      </c>
      <c r="L101" s="7" t="s">
        <v>65</v>
      </c>
      <c r="M101" s="16"/>
      <c r="N101" s="16"/>
      <c r="O101" s="16"/>
      <c r="P101" s="13">
        <f t="shared" si="10"/>
        <v>0</v>
      </c>
      <c r="Q101" s="9">
        <f t="shared" si="15"/>
        <v>100</v>
      </c>
      <c r="R101" s="10">
        <f t="shared" si="9"/>
        <v>100</v>
      </c>
      <c r="S101" s="11" t="str">
        <f>IF(COUNTA(A101),IF(ISERROR(VLOOKUP(M101+AB101,計算!$A$16:$B$219,2)),"",VLOOKUP(M101+AB101,計算!$A$16:$B$219,2)),"")</f>
        <v/>
      </c>
      <c r="T101" s="9">
        <f t="shared" si="11"/>
        <v>100</v>
      </c>
      <c r="U101" s="10">
        <f t="shared" si="12"/>
        <v>100</v>
      </c>
      <c r="V101" s="11" t="str">
        <f>IF(COUNTA(A101),IF(ISERROR(VLOOKUP(N101+AB101,計算!$A$16:$B$219,2)),"",VLOOKUP(N101+AB101,計算!$A$16:$B$219,2)),"")</f>
        <v/>
      </c>
      <c r="W101" s="9">
        <f t="shared" si="13"/>
        <v>100</v>
      </c>
      <c r="X101" s="10">
        <f t="shared" si="14"/>
        <v>100</v>
      </c>
      <c r="Y101" s="11" t="str">
        <f>IF(COUNTA(A101),IF(ISERROR(VLOOKUP(O101+AB101,計算!$A$16:$B$219,2)),"",VLOOKUP(O101+AB101,計算!$A$16:$B$219,2)),"")</f>
        <v/>
      </c>
      <c r="Z101" s="19" t="str">
        <f>IF(COUNTA(A101),IF(ISERROR(VLOOKUP(MIN(M101,N101,O101)+AB101,計算!$A$16:$B$219,2)),"",VLOOKUP(MIN(M101,N101,O101)+AB101,計算!$A$16:$B$219,2)),"")</f>
        <v/>
      </c>
      <c r="AB101" s="20">
        <v>200</v>
      </c>
    </row>
    <row r="102" spans="1:28" x14ac:dyDescent="0.15">
      <c r="A102" s="16"/>
      <c r="B102" s="18" t="str">
        <f>IF(A102="","",団体設定!$B$6&amp;"-C"&amp;団体設定!$H$5&amp;"-"&amp;A102)</f>
        <v/>
      </c>
      <c r="C102" s="53"/>
      <c r="D102" s="16"/>
      <c r="E102" s="16"/>
      <c r="F102" s="16"/>
      <c r="G102" s="12" t="s">
        <v>57</v>
      </c>
      <c r="H102" s="16"/>
      <c r="I102" s="12" t="s">
        <v>58</v>
      </c>
      <c r="J102" s="16"/>
      <c r="K102" s="12" t="s">
        <v>60</v>
      </c>
      <c r="L102" s="7" t="s">
        <v>65</v>
      </c>
      <c r="M102" s="16"/>
      <c r="N102" s="16"/>
      <c r="O102" s="16"/>
      <c r="P102" s="13">
        <f t="shared" si="10"/>
        <v>0</v>
      </c>
      <c r="Q102" s="9">
        <f t="shared" si="15"/>
        <v>100</v>
      </c>
      <c r="R102" s="10">
        <f t="shared" si="9"/>
        <v>100</v>
      </c>
      <c r="S102" s="11" t="str">
        <f>IF(COUNTA(A102),IF(ISERROR(VLOOKUP(M102+AB102,計算!$A$16:$B$219,2)),"",VLOOKUP(M102+AB102,計算!$A$16:$B$219,2)),"")</f>
        <v/>
      </c>
      <c r="T102" s="9">
        <f t="shared" si="11"/>
        <v>100</v>
      </c>
      <c r="U102" s="10">
        <f t="shared" si="12"/>
        <v>100</v>
      </c>
      <c r="V102" s="11" t="str">
        <f>IF(COUNTA(A102),IF(ISERROR(VLOOKUP(N102+AB102,計算!$A$16:$B$219,2)),"",VLOOKUP(N102+AB102,計算!$A$16:$B$219,2)),"")</f>
        <v/>
      </c>
      <c r="W102" s="9">
        <f t="shared" si="13"/>
        <v>100</v>
      </c>
      <c r="X102" s="10">
        <f t="shared" si="14"/>
        <v>100</v>
      </c>
      <c r="Y102" s="11" t="str">
        <f>IF(COUNTA(A102),IF(ISERROR(VLOOKUP(O102+AB102,計算!$A$16:$B$219,2)),"",VLOOKUP(O102+AB102,計算!$A$16:$B$219,2)),"")</f>
        <v/>
      </c>
      <c r="Z102" s="19" t="str">
        <f>IF(COUNTA(A102),IF(ISERROR(VLOOKUP(MIN(M102,N102,O102)+AB102,計算!$A$16:$B$219,2)),"",VLOOKUP(MIN(M102,N102,O102)+AB102,計算!$A$16:$B$219,2)),"")</f>
        <v/>
      </c>
      <c r="AB102" s="20">
        <v>200</v>
      </c>
    </row>
    <row r="103" spans="1:28" x14ac:dyDescent="0.15">
      <c r="A103" s="16"/>
      <c r="B103" s="18" t="str">
        <f>IF(A103="","",団体設定!$B$6&amp;"-C"&amp;団体設定!$H$5&amp;"-"&amp;A103)</f>
        <v/>
      </c>
      <c r="C103" s="53"/>
      <c r="D103" s="16"/>
      <c r="E103" s="16"/>
      <c r="F103" s="16"/>
      <c r="G103" s="12" t="s">
        <v>57</v>
      </c>
      <c r="H103" s="16"/>
      <c r="I103" s="12" t="s">
        <v>58</v>
      </c>
      <c r="J103" s="16"/>
      <c r="K103" s="12" t="s">
        <v>60</v>
      </c>
      <c r="L103" s="7" t="s">
        <v>65</v>
      </c>
      <c r="M103" s="16"/>
      <c r="N103" s="16"/>
      <c r="O103" s="16"/>
      <c r="P103" s="13">
        <f t="shared" si="10"/>
        <v>0</v>
      </c>
      <c r="Q103" s="9">
        <f t="shared" si="15"/>
        <v>100</v>
      </c>
      <c r="R103" s="10">
        <f t="shared" si="9"/>
        <v>100</v>
      </c>
      <c r="S103" s="11" t="str">
        <f>IF(COUNTA(A103),IF(ISERROR(VLOOKUP(M103+AB103,計算!$A$16:$B$219,2)),"",VLOOKUP(M103+AB103,計算!$A$16:$B$219,2)),"")</f>
        <v/>
      </c>
      <c r="T103" s="9">
        <f t="shared" si="11"/>
        <v>100</v>
      </c>
      <c r="U103" s="10">
        <f t="shared" si="12"/>
        <v>100</v>
      </c>
      <c r="V103" s="11" t="str">
        <f>IF(COUNTA(A103),IF(ISERROR(VLOOKUP(N103+AB103,計算!$A$16:$B$219,2)),"",VLOOKUP(N103+AB103,計算!$A$16:$B$219,2)),"")</f>
        <v/>
      </c>
      <c r="W103" s="9">
        <f t="shared" si="13"/>
        <v>100</v>
      </c>
      <c r="X103" s="10">
        <f t="shared" si="14"/>
        <v>100</v>
      </c>
      <c r="Y103" s="11" t="str">
        <f>IF(COUNTA(A103),IF(ISERROR(VLOOKUP(O103+AB103,計算!$A$16:$B$219,2)),"",VLOOKUP(O103+AB103,計算!$A$16:$B$219,2)),"")</f>
        <v/>
      </c>
      <c r="Z103" s="19" t="str">
        <f>IF(COUNTA(A103),IF(ISERROR(VLOOKUP(MIN(M103,N103,O103)+AB103,計算!$A$16:$B$219,2)),"",VLOOKUP(MIN(M103,N103,O103)+AB103,計算!$A$16:$B$219,2)),"")</f>
        <v/>
      </c>
      <c r="AB103" s="20">
        <v>200</v>
      </c>
    </row>
    <row r="104" spans="1:28" x14ac:dyDescent="0.15">
      <c r="A104" s="16"/>
      <c r="B104" s="18" t="str">
        <f>IF(A104="","",団体設定!$B$6&amp;"-C"&amp;団体設定!$H$5&amp;"-"&amp;A104)</f>
        <v/>
      </c>
      <c r="C104" s="53"/>
      <c r="D104" s="16"/>
      <c r="E104" s="16"/>
      <c r="F104" s="16"/>
      <c r="G104" s="12" t="s">
        <v>57</v>
      </c>
      <c r="H104" s="16"/>
      <c r="I104" s="12" t="s">
        <v>58</v>
      </c>
      <c r="J104" s="16"/>
      <c r="K104" s="12" t="s">
        <v>60</v>
      </c>
      <c r="L104" s="7" t="s">
        <v>65</v>
      </c>
      <c r="M104" s="16"/>
      <c r="N104" s="16"/>
      <c r="O104" s="16"/>
      <c r="P104" s="13">
        <f t="shared" si="10"/>
        <v>0</v>
      </c>
      <c r="Q104" s="9">
        <f t="shared" si="15"/>
        <v>100</v>
      </c>
      <c r="R104" s="10">
        <f t="shared" si="9"/>
        <v>100</v>
      </c>
      <c r="S104" s="11" t="str">
        <f>IF(COUNTA(A104),IF(ISERROR(VLOOKUP(M104+AB104,計算!$A$16:$B$219,2)),"",VLOOKUP(M104+AB104,計算!$A$16:$B$219,2)),"")</f>
        <v/>
      </c>
      <c r="T104" s="9">
        <f t="shared" si="11"/>
        <v>100</v>
      </c>
      <c r="U104" s="10">
        <f t="shared" si="12"/>
        <v>100</v>
      </c>
      <c r="V104" s="11" t="str">
        <f>IF(COUNTA(A104),IF(ISERROR(VLOOKUP(N104+AB104,計算!$A$16:$B$219,2)),"",VLOOKUP(N104+AB104,計算!$A$16:$B$219,2)),"")</f>
        <v/>
      </c>
      <c r="W104" s="9">
        <f t="shared" si="13"/>
        <v>100</v>
      </c>
      <c r="X104" s="10">
        <f t="shared" si="14"/>
        <v>100</v>
      </c>
      <c r="Y104" s="11" t="str">
        <f>IF(COUNTA(A104),IF(ISERROR(VLOOKUP(O104+AB104,計算!$A$16:$B$219,2)),"",VLOOKUP(O104+AB104,計算!$A$16:$B$219,2)),"")</f>
        <v/>
      </c>
      <c r="Z104" s="19" t="str">
        <f>IF(COUNTA(A104),IF(ISERROR(VLOOKUP(MIN(M104,N104,O104)+AB104,計算!$A$16:$B$219,2)),"",VLOOKUP(MIN(M104,N104,O104)+AB104,計算!$A$16:$B$219,2)),"")</f>
        <v/>
      </c>
      <c r="AB104" s="20">
        <v>200</v>
      </c>
    </row>
    <row r="105" spans="1:28" x14ac:dyDescent="0.15">
      <c r="A105" s="16"/>
      <c r="B105" s="18" t="str">
        <f>IF(A105="","",団体設定!$B$6&amp;"-C"&amp;団体設定!$H$5&amp;"-"&amp;A105)</f>
        <v/>
      </c>
      <c r="C105" s="53"/>
      <c r="D105" s="16"/>
      <c r="E105" s="16"/>
      <c r="F105" s="16"/>
      <c r="G105" s="12" t="s">
        <v>57</v>
      </c>
      <c r="H105" s="16"/>
      <c r="I105" s="12" t="s">
        <v>58</v>
      </c>
      <c r="J105" s="16"/>
      <c r="K105" s="12" t="s">
        <v>60</v>
      </c>
      <c r="L105" s="7" t="s">
        <v>65</v>
      </c>
      <c r="M105" s="16"/>
      <c r="N105" s="16"/>
      <c r="O105" s="16"/>
      <c r="P105" s="13">
        <f t="shared" si="10"/>
        <v>0</v>
      </c>
      <c r="Q105" s="9">
        <f t="shared" si="15"/>
        <v>100</v>
      </c>
      <c r="R105" s="10">
        <f t="shared" si="9"/>
        <v>100</v>
      </c>
      <c r="S105" s="11" t="str">
        <f>IF(COUNTA(A105),IF(ISERROR(VLOOKUP(M105+AB105,計算!$A$16:$B$219,2)),"",VLOOKUP(M105+AB105,計算!$A$16:$B$219,2)),"")</f>
        <v/>
      </c>
      <c r="T105" s="9">
        <f t="shared" si="11"/>
        <v>100</v>
      </c>
      <c r="U105" s="10">
        <f t="shared" si="12"/>
        <v>100</v>
      </c>
      <c r="V105" s="11" t="str">
        <f>IF(COUNTA(A105),IF(ISERROR(VLOOKUP(N105+AB105,計算!$A$16:$B$219,2)),"",VLOOKUP(N105+AB105,計算!$A$16:$B$219,2)),"")</f>
        <v/>
      </c>
      <c r="W105" s="9">
        <f t="shared" si="13"/>
        <v>100</v>
      </c>
      <c r="X105" s="10">
        <f t="shared" si="14"/>
        <v>100</v>
      </c>
      <c r="Y105" s="11" t="str">
        <f>IF(COUNTA(A105),IF(ISERROR(VLOOKUP(O105+AB105,計算!$A$16:$B$219,2)),"",VLOOKUP(O105+AB105,計算!$A$16:$B$219,2)),"")</f>
        <v/>
      </c>
      <c r="Z105" s="19" t="str">
        <f>IF(COUNTA(A105),IF(ISERROR(VLOOKUP(MIN(M105,N105,O105)+AB105,計算!$A$16:$B$219,2)),"",VLOOKUP(MIN(M105,N105,O105)+AB105,計算!$A$16:$B$219,2)),"")</f>
        <v/>
      </c>
      <c r="AB105" s="20">
        <v>200</v>
      </c>
    </row>
    <row r="106" spans="1:28" x14ac:dyDescent="0.15">
      <c r="A106" s="16"/>
      <c r="B106" s="18" t="str">
        <f>IF(A106="","",団体設定!$B$6&amp;"-C"&amp;団体設定!$H$5&amp;"-"&amp;A106)</f>
        <v/>
      </c>
      <c r="C106" s="53"/>
      <c r="D106" s="16"/>
      <c r="E106" s="16"/>
      <c r="F106" s="16"/>
      <c r="G106" s="12" t="s">
        <v>57</v>
      </c>
      <c r="H106" s="16"/>
      <c r="I106" s="12" t="s">
        <v>58</v>
      </c>
      <c r="J106" s="16"/>
      <c r="K106" s="12" t="s">
        <v>60</v>
      </c>
      <c r="L106" s="7" t="s">
        <v>65</v>
      </c>
      <c r="M106" s="16"/>
      <c r="N106" s="16"/>
      <c r="O106" s="16"/>
      <c r="P106" s="13">
        <f t="shared" si="10"/>
        <v>0</v>
      </c>
      <c r="Q106" s="9">
        <f t="shared" si="15"/>
        <v>100</v>
      </c>
      <c r="R106" s="10">
        <f t="shared" si="9"/>
        <v>100</v>
      </c>
      <c r="S106" s="11" t="str">
        <f>IF(COUNTA(A106),IF(ISERROR(VLOOKUP(M106+AB106,計算!$A$16:$B$219,2)),"",VLOOKUP(M106+AB106,計算!$A$16:$B$219,2)),"")</f>
        <v/>
      </c>
      <c r="T106" s="9">
        <f t="shared" si="11"/>
        <v>100</v>
      </c>
      <c r="U106" s="10">
        <f t="shared" si="12"/>
        <v>100</v>
      </c>
      <c r="V106" s="11" t="str">
        <f>IF(COUNTA(A106),IF(ISERROR(VLOOKUP(N106+AB106,計算!$A$16:$B$219,2)),"",VLOOKUP(N106+AB106,計算!$A$16:$B$219,2)),"")</f>
        <v/>
      </c>
      <c r="W106" s="9">
        <f t="shared" si="13"/>
        <v>100</v>
      </c>
      <c r="X106" s="10">
        <f t="shared" si="14"/>
        <v>100</v>
      </c>
      <c r="Y106" s="11" t="str">
        <f>IF(COUNTA(A106),IF(ISERROR(VLOOKUP(O106+AB106,計算!$A$16:$B$219,2)),"",VLOOKUP(O106+AB106,計算!$A$16:$B$219,2)),"")</f>
        <v/>
      </c>
      <c r="Z106" s="19" t="str">
        <f>IF(COUNTA(A106),IF(ISERROR(VLOOKUP(MIN(M106,N106,O106)+AB106,計算!$A$16:$B$219,2)),"",VLOOKUP(MIN(M106,N106,O106)+AB106,計算!$A$16:$B$219,2)),"")</f>
        <v/>
      </c>
      <c r="AB106" s="20">
        <v>200</v>
      </c>
    </row>
    <row r="107" spans="1:28" x14ac:dyDescent="0.15">
      <c r="A107" s="16"/>
      <c r="B107" s="18" t="str">
        <f>IF(A107="","",団体設定!$B$6&amp;"-C"&amp;団体設定!$H$5&amp;"-"&amp;A107)</f>
        <v/>
      </c>
      <c r="C107" s="53"/>
      <c r="D107" s="16"/>
      <c r="E107" s="16"/>
      <c r="F107" s="16"/>
      <c r="G107" s="12" t="s">
        <v>57</v>
      </c>
      <c r="H107" s="16"/>
      <c r="I107" s="12" t="s">
        <v>58</v>
      </c>
      <c r="J107" s="16"/>
      <c r="K107" s="12" t="s">
        <v>60</v>
      </c>
      <c r="L107" s="7" t="s">
        <v>65</v>
      </c>
      <c r="M107" s="16"/>
      <c r="N107" s="16"/>
      <c r="O107" s="16"/>
      <c r="P107" s="13">
        <f t="shared" si="10"/>
        <v>0</v>
      </c>
      <c r="Q107" s="9">
        <f t="shared" si="15"/>
        <v>100</v>
      </c>
      <c r="R107" s="10">
        <f t="shared" si="9"/>
        <v>100</v>
      </c>
      <c r="S107" s="11" t="str">
        <f>IF(COUNTA(A107),IF(ISERROR(VLOOKUP(M107+AB107,計算!$A$16:$B$219,2)),"",VLOOKUP(M107+AB107,計算!$A$16:$B$219,2)),"")</f>
        <v/>
      </c>
      <c r="T107" s="9">
        <f t="shared" si="11"/>
        <v>100</v>
      </c>
      <c r="U107" s="10">
        <f t="shared" si="12"/>
        <v>100</v>
      </c>
      <c r="V107" s="11" t="str">
        <f>IF(COUNTA(A107),IF(ISERROR(VLOOKUP(N107+AB107,計算!$A$16:$B$219,2)),"",VLOOKUP(N107+AB107,計算!$A$16:$B$219,2)),"")</f>
        <v/>
      </c>
      <c r="W107" s="9">
        <f t="shared" si="13"/>
        <v>100</v>
      </c>
      <c r="X107" s="10">
        <f t="shared" si="14"/>
        <v>100</v>
      </c>
      <c r="Y107" s="11" t="str">
        <f>IF(COUNTA(A107),IF(ISERROR(VLOOKUP(O107+AB107,計算!$A$16:$B$219,2)),"",VLOOKUP(O107+AB107,計算!$A$16:$B$219,2)),"")</f>
        <v/>
      </c>
      <c r="Z107" s="19" t="str">
        <f>IF(COUNTA(A107),IF(ISERROR(VLOOKUP(MIN(M107,N107,O107)+AB107,計算!$A$16:$B$219,2)),"",VLOOKUP(MIN(M107,N107,O107)+AB107,計算!$A$16:$B$219,2)),"")</f>
        <v/>
      </c>
      <c r="AB107" s="20">
        <v>200</v>
      </c>
    </row>
    <row r="108" spans="1:28" x14ac:dyDescent="0.15">
      <c r="A108" s="16"/>
      <c r="B108" s="18" t="str">
        <f>IF(A108="","",団体設定!$B$6&amp;"-C"&amp;団体設定!$H$5&amp;"-"&amp;A108)</f>
        <v/>
      </c>
      <c r="C108" s="53"/>
      <c r="D108" s="16"/>
      <c r="E108" s="16"/>
      <c r="F108" s="16"/>
      <c r="G108" s="12" t="s">
        <v>57</v>
      </c>
      <c r="H108" s="16"/>
      <c r="I108" s="12" t="s">
        <v>58</v>
      </c>
      <c r="J108" s="16"/>
      <c r="K108" s="12" t="s">
        <v>60</v>
      </c>
      <c r="L108" s="7" t="s">
        <v>65</v>
      </c>
      <c r="M108" s="16"/>
      <c r="N108" s="16"/>
      <c r="O108" s="16"/>
      <c r="P108" s="13">
        <f t="shared" si="10"/>
        <v>0</v>
      </c>
      <c r="Q108" s="9">
        <f t="shared" si="15"/>
        <v>100</v>
      </c>
      <c r="R108" s="10">
        <f t="shared" si="9"/>
        <v>100</v>
      </c>
      <c r="S108" s="11" t="str">
        <f>IF(COUNTA(A108),IF(ISERROR(VLOOKUP(M108+AB108,計算!$A$16:$B$219,2)),"",VLOOKUP(M108+AB108,計算!$A$16:$B$219,2)),"")</f>
        <v/>
      </c>
      <c r="T108" s="9">
        <f t="shared" si="11"/>
        <v>100</v>
      </c>
      <c r="U108" s="10">
        <f t="shared" si="12"/>
        <v>100</v>
      </c>
      <c r="V108" s="11" t="str">
        <f>IF(COUNTA(A108),IF(ISERROR(VLOOKUP(N108+AB108,計算!$A$16:$B$219,2)),"",VLOOKUP(N108+AB108,計算!$A$16:$B$219,2)),"")</f>
        <v/>
      </c>
      <c r="W108" s="9">
        <f t="shared" si="13"/>
        <v>100</v>
      </c>
      <c r="X108" s="10">
        <f t="shared" si="14"/>
        <v>100</v>
      </c>
      <c r="Y108" s="11" t="str">
        <f>IF(COUNTA(A108),IF(ISERROR(VLOOKUP(O108+AB108,計算!$A$16:$B$219,2)),"",VLOOKUP(O108+AB108,計算!$A$16:$B$219,2)),"")</f>
        <v/>
      </c>
      <c r="Z108" s="19" t="str">
        <f>IF(COUNTA(A108),IF(ISERROR(VLOOKUP(MIN(M108,N108,O108)+AB108,計算!$A$16:$B$219,2)),"",VLOOKUP(MIN(M108,N108,O108)+AB108,計算!$A$16:$B$219,2)),"")</f>
        <v/>
      </c>
      <c r="AB108" s="20">
        <v>200</v>
      </c>
    </row>
    <row r="109" spans="1:28" x14ac:dyDescent="0.15">
      <c r="A109" s="16"/>
      <c r="B109" s="18" t="str">
        <f>IF(A109="","",団体設定!$B$6&amp;"-C"&amp;団体設定!$H$5&amp;"-"&amp;A109)</f>
        <v/>
      </c>
      <c r="C109" s="53"/>
      <c r="D109" s="16"/>
      <c r="E109" s="16"/>
      <c r="F109" s="16"/>
      <c r="G109" s="12" t="s">
        <v>57</v>
      </c>
      <c r="H109" s="16"/>
      <c r="I109" s="12" t="s">
        <v>58</v>
      </c>
      <c r="J109" s="16"/>
      <c r="K109" s="12" t="s">
        <v>60</v>
      </c>
      <c r="L109" s="7" t="s">
        <v>65</v>
      </c>
      <c r="M109" s="16"/>
      <c r="N109" s="16"/>
      <c r="O109" s="16"/>
      <c r="P109" s="13">
        <f t="shared" si="10"/>
        <v>0</v>
      </c>
      <c r="Q109" s="9">
        <f t="shared" si="15"/>
        <v>100</v>
      </c>
      <c r="R109" s="10">
        <f t="shared" si="9"/>
        <v>100</v>
      </c>
      <c r="S109" s="11" t="str">
        <f>IF(COUNTA(A109),IF(ISERROR(VLOOKUP(M109+AB109,計算!$A$16:$B$219,2)),"",VLOOKUP(M109+AB109,計算!$A$16:$B$219,2)),"")</f>
        <v/>
      </c>
      <c r="T109" s="9">
        <f t="shared" si="11"/>
        <v>100</v>
      </c>
      <c r="U109" s="10">
        <f t="shared" si="12"/>
        <v>100</v>
      </c>
      <c r="V109" s="11" t="str">
        <f>IF(COUNTA(A109),IF(ISERROR(VLOOKUP(N109+AB109,計算!$A$16:$B$219,2)),"",VLOOKUP(N109+AB109,計算!$A$16:$B$219,2)),"")</f>
        <v/>
      </c>
      <c r="W109" s="9">
        <f t="shared" si="13"/>
        <v>100</v>
      </c>
      <c r="X109" s="10">
        <f t="shared" si="14"/>
        <v>100</v>
      </c>
      <c r="Y109" s="11" t="str">
        <f>IF(COUNTA(A109),IF(ISERROR(VLOOKUP(O109+AB109,計算!$A$16:$B$219,2)),"",VLOOKUP(O109+AB109,計算!$A$16:$B$219,2)),"")</f>
        <v/>
      </c>
      <c r="Z109" s="19" t="str">
        <f>IF(COUNTA(A109),IF(ISERROR(VLOOKUP(MIN(M109,N109,O109)+AB109,計算!$A$16:$B$219,2)),"",VLOOKUP(MIN(M109,N109,O109)+AB109,計算!$A$16:$B$219,2)),"")</f>
        <v/>
      </c>
      <c r="AB109" s="20">
        <v>200</v>
      </c>
    </row>
    <row r="110" spans="1:28" x14ac:dyDescent="0.15">
      <c r="A110" s="16"/>
      <c r="B110" s="18" t="str">
        <f>IF(A110="","",団体設定!$B$6&amp;"-C"&amp;団体設定!$H$5&amp;"-"&amp;A110)</f>
        <v/>
      </c>
      <c r="C110" s="53"/>
      <c r="D110" s="16"/>
      <c r="E110" s="16"/>
      <c r="F110" s="16"/>
      <c r="G110" s="12" t="s">
        <v>57</v>
      </c>
      <c r="H110" s="16"/>
      <c r="I110" s="12" t="s">
        <v>58</v>
      </c>
      <c r="J110" s="16"/>
      <c r="K110" s="12" t="s">
        <v>60</v>
      </c>
      <c r="L110" s="7" t="s">
        <v>65</v>
      </c>
      <c r="M110" s="16"/>
      <c r="N110" s="16"/>
      <c r="O110" s="16"/>
      <c r="P110" s="13">
        <f t="shared" si="10"/>
        <v>0</v>
      </c>
      <c r="Q110" s="9">
        <f t="shared" si="15"/>
        <v>100</v>
      </c>
      <c r="R110" s="10">
        <f t="shared" si="9"/>
        <v>100</v>
      </c>
      <c r="S110" s="11" t="str">
        <f>IF(COUNTA(A110),IF(ISERROR(VLOOKUP(M110+AB110,計算!$A$16:$B$219,2)),"",VLOOKUP(M110+AB110,計算!$A$16:$B$219,2)),"")</f>
        <v/>
      </c>
      <c r="T110" s="9">
        <f t="shared" si="11"/>
        <v>100</v>
      </c>
      <c r="U110" s="10">
        <f t="shared" si="12"/>
        <v>100</v>
      </c>
      <c r="V110" s="11" t="str">
        <f>IF(COUNTA(A110),IF(ISERROR(VLOOKUP(N110+AB110,計算!$A$16:$B$219,2)),"",VLOOKUP(N110+AB110,計算!$A$16:$B$219,2)),"")</f>
        <v/>
      </c>
      <c r="W110" s="9">
        <f t="shared" si="13"/>
        <v>100</v>
      </c>
      <c r="X110" s="10">
        <f t="shared" si="14"/>
        <v>100</v>
      </c>
      <c r="Y110" s="11" t="str">
        <f>IF(COUNTA(A110),IF(ISERROR(VLOOKUP(O110+AB110,計算!$A$16:$B$219,2)),"",VLOOKUP(O110+AB110,計算!$A$16:$B$219,2)),"")</f>
        <v/>
      </c>
      <c r="Z110" s="19" t="str">
        <f>IF(COUNTA(A110),IF(ISERROR(VLOOKUP(MIN(M110,N110,O110)+AB110,計算!$A$16:$B$219,2)),"",VLOOKUP(MIN(M110,N110,O110)+AB110,計算!$A$16:$B$219,2)),"")</f>
        <v/>
      </c>
      <c r="AB110" s="20">
        <v>200</v>
      </c>
    </row>
    <row r="111" spans="1:28" x14ac:dyDescent="0.15">
      <c r="A111" s="16"/>
      <c r="B111" s="18" t="str">
        <f>IF(A111="","",団体設定!$B$6&amp;"-C"&amp;団体設定!$H$5&amp;"-"&amp;A111)</f>
        <v/>
      </c>
      <c r="C111" s="53"/>
      <c r="D111" s="16"/>
      <c r="E111" s="16"/>
      <c r="F111" s="16"/>
      <c r="G111" s="12" t="s">
        <v>57</v>
      </c>
      <c r="H111" s="16"/>
      <c r="I111" s="12" t="s">
        <v>58</v>
      </c>
      <c r="J111" s="16"/>
      <c r="K111" s="12" t="s">
        <v>60</v>
      </c>
      <c r="L111" s="7" t="s">
        <v>65</v>
      </c>
      <c r="M111" s="16"/>
      <c r="N111" s="16"/>
      <c r="O111" s="16"/>
      <c r="P111" s="13">
        <f t="shared" si="10"/>
        <v>0</v>
      </c>
      <c r="Q111" s="9">
        <f t="shared" si="15"/>
        <v>100</v>
      </c>
      <c r="R111" s="10">
        <f t="shared" si="9"/>
        <v>100</v>
      </c>
      <c r="S111" s="11" t="str">
        <f>IF(COUNTA(A111),IF(ISERROR(VLOOKUP(M111+AB111,計算!$A$16:$B$219,2)),"",VLOOKUP(M111+AB111,計算!$A$16:$B$219,2)),"")</f>
        <v/>
      </c>
      <c r="T111" s="9">
        <f t="shared" si="11"/>
        <v>100</v>
      </c>
      <c r="U111" s="10">
        <f t="shared" si="12"/>
        <v>100</v>
      </c>
      <c r="V111" s="11" t="str">
        <f>IF(COUNTA(A111),IF(ISERROR(VLOOKUP(N111+AB111,計算!$A$16:$B$219,2)),"",VLOOKUP(N111+AB111,計算!$A$16:$B$219,2)),"")</f>
        <v/>
      </c>
      <c r="W111" s="9">
        <f t="shared" si="13"/>
        <v>100</v>
      </c>
      <c r="X111" s="10">
        <f t="shared" si="14"/>
        <v>100</v>
      </c>
      <c r="Y111" s="11" t="str">
        <f>IF(COUNTA(A111),IF(ISERROR(VLOOKUP(O111+AB111,計算!$A$16:$B$219,2)),"",VLOOKUP(O111+AB111,計算!$A$16:$B$219,2)),"")</f>
        <v/>
      </c>
      <c r="Z111" s="19" t="str">
        <f>IF(COUNTA(A111),IF(ISERROR(VLOOKUP(MIN(M111,N111,O111)+AB111,計算!$A$16:$B$219,2)),"",VLOOKUP(MIN(M111,N111,O111)+AB111,計算!$A$16:$B$219,2)),"")</f>
        <v/>
      </c>
      <c r="AB111" s="20">
        <v>200</v>
      </c>
    </row>
    <row r="112" spans="1:28" x14ac:dyDescent="0.15">
      <c r="A112" s="16"/>
      <c r="B112" s="18" t="str">
        <f>IF(A112="","",団体設定!$B$6&amp;"-C"&amp;団体設定!$H$5&amp;"-"&amp;A112)</f>
        <v/>
      </c>
      <c r="C112" s="53"/>
      <c r="D112" s="16"/>
      <c r="E112" s="16"/>
      <c r="F112" s="16"/>
      <c r="G112" s="12" t="s">
        <v>57</v>
      </c>
      <c r="H112" s="16"/>
      <c r="I112" s="12" t="s">
        <v>58</v>
      </c>
      <c r="J112" s="16"/>
      <c r="K112" s="12" t="s">
        <v>60</v>
      </c>
      <c r="L112" s="7" t="s">
        <v>65</v>
      </c>
      <c r="M112" s="16"/>
      <c r="N112" s="16"/>
      <c r="O112" s="16"/>
      <c r="P112" s="13">
        <f t="shared" si="10"/>
        <v>0</v>
      </c>
      <c r="Q112" s="9">
        <f t="shared" si="15"/>
        <v>100</v>
      </c>
      <c r="R112" s="10">
        <f t="shared" si="9"/>
        <v>100</v>
      </c>
      <c r="S112" s="11" t="str">
        <f>IF(COUNTA(A112),IF(ISERROR(VLOOKUP(M112+AB112,計算!$A$16:$B$219,2)),"",VLOOKUP(M112+AB112,計算!$A$16:$B$219,2)),"")</f>
        <v/>
      </c>
      <c r="T112" s="9">
        <f t="shared" si="11"/>
        <v>100</v>
      </c>
      <c r="U112" s="10">
        <f t="shared" si="12"/>
        <v>100</v>
      </c>
      <c r="V112" s="11" t="str">
        <f>IF(COUNTA(A112),IF(ISERROR(VLOOKUP(N112+AB112,計算!$A$16:$B$219,2)),"",VLOOKUP(N112+AB112,計算!$A$16:$B$219,2)),"")</f>
        <v/>
      </c>
      <c r="W112" s="9">
        <f t="shared" si="13"/>
        <v>100</v>
      </c>
      <c r="X112" s="10">
        <f t="shared" si="14"/>
        <v>100</v>
      </c>
      <c r="Y112" s="11" t="str">
        <f>IF(COUNTA(A112),IF(ISERROR(VLOOKUP(O112+AB112,計算!$A$16:$B$219,2)),"",VLOOKUP(O112+AB112,計算!$A$16:$B$219,2)),"")</f>
        <v/>
      </c>
      <c r="Z112" s="19" t="str">
        <f>IF(COUNTA(A112),IF(ISERROR(VLOOKUP(MIN(M112,N112,O112)+AB112,計算!$A$16:$B$219,2)),"",VLOOKUP(MIN(M112,N112,O112)+AB112,計算!$A$16:$B$219,2)),"")</f>
        <v/>
      </c>
      <c r="AB112" s="20">
        <v>200</v>
      </c>
    </row>
    <row r="113" spans="1:28" x14ac:dyDescent="0.15">
      <c r="A113" s="16"/>
      <c r="B113" s="18" t="str">
        <f>IF(A113="","",団体設定!$B$6&amp;"-C"&amp;団体設定!$H$5&amp;"-"&amp;A113)</f>
        <v/>
      </c>
      <c r="C113" s="53"/>
      <c r="D113" s="16"/>
      <c r="E113" s="16"/>
      <c r="F113" s="16"/>
      <c r="G113" s="12" t="s">
        <v>57</v>
      </c>
      <c r="H113" s="16"/>
      <c r="I113" s="12" t="s">
        <v>58</v>
      </c>
      <c r="J113" s="16"/>
      <c r="K113" s="12" t="s">
        <v>60</v>
      </c>
      <c r="L113" s="7" t="s">
        <v>65</v>
      </c>
      <c r="M113" s="16"/>
      <c r="N113" s="16"/>
      <c r="O113" s="16"/>
      <c r="P113" s="13">
        <f t="shared" si="10"/>
        <v>0</v>
      </c>
      <c r="Q113" s="9">
        <f t="shared" si="15"/>
        <v>100</v>
      </c>
      <c r="R113" s="10">
        <f t="shared" si="9"/>
        <v>100</v>
      </c>
      <c r="S113" s="11" t="str">
        <f>IF(COUNTA(A113),IF(ISERROR(VLOOKUP(M113+AB113,計算!$A$16:$B$219,2)),"",VLOOKUP(M113+AB113,計算!$A$16:$B$219,2)),"")</f>
        <v/>
      </c>
      <c r="T113" s="9">
        <f t="shared" si="11"/>
        <v>100</v>
      </c>
      <c r="U113" s="10">
        <f t="shared" si="12"/>
        <v>100</v>
      </c>
      <c r="V113" s="11" t="str">
        <f>IF(COUNTA(A113),IF(ISERROR(VLOOKUP(N113+AB113,計算!$A$16:$B$219,2)),"",VLOOKUP(N113+AB113,計算!$A$16:$B$219,2)),"")</f>
        <v/>
      </c>
      <c r="W113" s="9">
        <f t="shared" si="13"/>
        <v>100</v>
      </c>
      <c r="X113" s="10">
        <f t="shared" si="14"/>
        <v>100</v>
      </c>
      <c r="Y113" s="11" t="str">
        <f>IF(COUNTA(A113),IF(ISERROR(VLOOKUP(O113+AB113,計算!$A$16:$B$219,2)),"",VLOOKUP(O113+AB113,計算!$A$16:$B$219,2)),"")</f>
        <v/>
      </c>
      <c r="Z113" s="19" t="str">
        <f>IF(COUNTA(A113),IF(ISERROR(VLOOKUP(MIN(M113,N113,O113)+AB113,計算!$A$16:$B$219,2)),"",VLOOKUP(MIN(M113,N113,O113)+AB113,計算!$A$16:$B$219,2)),"")</f>
        <v/>
      </c>
      <c r="AB113" s="20">
        <v>200</v>
      </c>
    </row>
    <row r="114" spans="1:28" x14ac:dyDescent="0.15">
      <c r="A114" s="16"/>
      <c r="B114" s="18" t="str">
        <f>IF(A114="","",団体設定!$B$6&amp;"-C"&amp;団体設定!$H$5&amp;"-"&amp;A114)</f>
        <v/>
      </c>
      <c r="C114" s="53"/>
      <c r="D114" s="16"/>
      <c r="E114" s="16"/>
      <c r="F114" s="16"/>
      <c r="G114" s="12" t="s">
        <v>57</v>
      </c>
      <c r="H114" s="16"/>
      <c r="I114" s="12" t="s">
        <v>58</v>
      </c>
      <c r="J114" s="16"/>
      <c r="K114" s="12" t="s">
        <v>60</v>
      </c>
      <c r="L114" s="7" t="s">
        <v>65</v>
      </c>
      <c r="M114" s="16"/>
      <c r="N114" s="16"/>
      <c r="O114" s="16"/>
      <c r="P114" s="13">
        <f t="shared" si="10"/>
        <v>0</v>
      </c>
      <c r="Q114" s="9">
        <f t="shared" si="15"/>
        <v>100</v>
      </c>
      <c r="R114" s="10">
        <f t="shared" si="9"/>
        <v>100</v>
      </c>
      <c r="S114" s="11" t="str">
        <f>IF(COUNTA(A114),IF(ISERROR(VLOOKUP(M114+AB114,計算!$A$16:$B$219,2)),"",VLOOKUP(M114+AB114,計算!$A$16:$B$219,2)),"")</f>
        <v/>
      </c>
      <c r="T114" s="9">
        <f t="shared" si="11"/>
        <v>100</v>
      </c>
      <c r="U114" s="10">
        <f t="shared" si="12"/>
        <v>100</v>
      </c>
      <c r="V114" s="11" t="str">
        <f>IF(COUNTA(A114),IF(ISERROR(VLOOKUP(N114+AB114,計算!$A$16:$B$219,2)),"",VLOOKUP(N114+AB114,計算!$A$16:$B$219,2)),"")</f>
        <v/>
      </c>
      <c r="W114" s="9">
        <f t="shared" si="13"/>
        <v>100</v>
      </c>
      <c r="X114" s="10">
        <f t="shared" si="14"/>
        <v>100</v>
      </c>
      <c r="Y114" s="11" t="str">
        <f>IF(COUNTA(A114),IF(ISERROR(VLOOKUP(O114+AB114,計算!$A$16:$B$219,2)),"",VLOOKUP(O114+AB114,計算!$A$16:$B$219,2)),"")</f>
        <v/>
      </c>
      <c r="Z114" s="19" t="str">
        <f>IF(COUNTA(A114),IF(ISERROR(VLOOKUP(MIN(M114,N114,O114)+AB114,計算!$A$16:$B$219,2)),"",VLOOKUP(MIN(M114,N114,O114)+AB114,計算!$A$16:$B$219,2)),"")</f>
        <v/>
      </c>
      <c r="AB114" s="20">
        <v>200</v>
      </c>
    </row>
    <row r="115" spans="1:28" x14ac:dyDescent="0.15">
      <c r="A115" s="16"/>
      <c r="B115" s="18" t="str">
        <f>IF(A115="","",団体設定!$B$6&amp;"-C"&amp;団体設定!$H$5&amp;"-"&amp;A115)</f>
        <v/>
      </c>
      <c r="C115" s="53"/>
      <c r="D115" s="16"/>
      <c r="E115" s="16"/>
      <c r="F115" s="16"/>
      <c r="G115" s="12" t="s">
        <v>57</v>
      </c>
      <c r="H115" s="16"/>
      <c r="I115" s="12" t="s">
        <v>58</v>
      </c>
      <c r="J115" s="16"/>
      <c r="K115" s="12" t="s">
        <v>60</v>
      </c>
      <c r="L115" s="7" t="s">
        <v>65</v>
      </c>
      <c r="M115" s="16"/>
      <c r="N115" s="16"/>
      <c r="O115" s="16"/>
      <c r="P115" s="13">
        <f t="shared" si="10"/>
        <v>0</v>
      </c>
      <c r="Q115" s="9">
        <f t="shared" si="15"/>
        <v>100</v>
      </c>
      <c r="R115" s="10">
        <f t="shared" si="9"/>
        <v>100</v>
      </c>
      <c r="S115" s="11" t="str">
        <f>IF(COUNTA(A115),IF(ISERROR(VLOOKUP(M115+AB115,計算!$A$16:$B$219,2)),"",VLOOKUP(M115+AB115,計算!$A$16:$B$219,2)),"")</f>
        <v/>
      </c>
      <c r="T115" s="9">
        <f t="shared" si="11"/>
        <v>100</v>
      </c>
      <c r="U115" s="10">
        <f t="shared" si="12"/>
        <v>100</v>
      </c>
      <c r="V115" s="11" t="str">
        <f>IF(COUNTA(A115),IF(ISERROR(VLOOKUP(N115+AB115,計算!$A$16:$B$219,2)),"",VLOOKUP(N115+AB115,計算!$A$16:$B$219,2)),"")</f>
        <v/>
      </c>
      <c r="W115" s="9">
        <f t="shared" si="13"/>
        <v>100</v>
      </c>
      <c r="X115" s="10">
        <f t="shared" si="14"/>
        <v>100</v>
      </c>
      <c r="Y115" s="11" t="str">
        <f>IF(COUNTA(A115),IF(ISERROR(VLOOKUP(O115+AB115,計算!$A$16:$B$219,2)),"",VLOOKUP(O115+AB115,計算!$A$16:$B$219,2)),"")</f>
        <v/>
      </c>
      <c r="Z115" s="19" t="str">
        <f>IF(COUNTA(A115),IF(ISERROR(VLOOKUP(MIN(M115,N115,O115)+AB115,計算!$A$16:$B$219,2)),"",VLOOKUP(MIN(M115,N115,O115)+AB115,計算!$A$16:$B$219,2)),"")</f>
        <v/>
      </c>
      <c r="AB115" s="20">
        <v>200</v>
      </c>
    </row>
    <row r="116" spans="1:28" x14ac:dyDescent="0.15">
      <c r="A116" s="16"/>
      <c r="B116" s="18" t="str">
        <f>IF(A116="","",団体設定!$B$6&amp;"-C"&amp;団体設定!$H$5&amp;"-"&amp;A116)</f>
        <v/>
      </c>
      <c r="C116" s="53"/>
      <c r="D116" s="16"/>
      <c r="E116" s="16"/>
      <c r="F116" s="16"/>
      <c r="G116" s="12" t="s">
        <v>57</v>
      </c>
      <c r="H116" s="16"/>
      <c r="I116" s="12" t="s">
        <v>58</v>
      </c>
      <c r="J116" s="16"/>
      <c r="K116" s="12" t="s">
        <v>60</v>
      </c>
      <c r="L116" s="7" t="s">
        <v>65</v>
      </c>
      <c r="M116" s="16"/>
      <c r="N116" s="16"/>
      <c r="O116" s="16"/>
      <c r="P116" s="13">
        <f t="shared" si="10"/>
        <v>0</v>
      </c>
      <c r="Q116" s="9">
        <f t="shared" si="15"/>
        <v>100</v>
      </c>
      <c r="R116" s="10">
        <f t="shared" si="9"/>
        <v>100</v>
      </c>
      <c r="S116" s="11" t="str">
        <f>IF(COUNTA(A116),IF(ISERROR(VLOOKUP(M116+AB116,計算!$A$16:$B$219,2)),"",VLOOKUP(M116+AB116,計算!$A$16:$B$219,2)),"")</f>
        <v/>
      </c>
      <c r="T116" s="9">
        <f t="shared" si="11"/>
        <v>100</v>
      </c>
      <c r="U116" s="10">
        <f t="shared" si="12"/>
        <v>100</v>
      </c>
      <c r="V116" s="11" t="str">
        <f>IF(COUNTA(A116),IF(ISERROR(VLOOKUP(N116+AB116,計算!$A$16:$B$219,2)),"",VLOOKUP(N116+AB116,計算!$A$16:$B$219,2)),"")</f>
        <v/>
      </c>
      <c r="W116" s="9">
        <f t="shared" si="13"/>
        <v>100</v>
      </c>
      <c r="X116" s="10">
        <f t="shared" si="14"/>
        <v>100</v>
      </c>
      <c r="Y116" s="11" t="str">
        <f>IF(COUNTA(A116),IF(ISERROR(VLOOKUP(O116+AB116,計算!$A$16:$B$219,2)),"",VLOOKUP(O116+AB116,計算!$A$16:$B$219,2)),"")</f>
        <v/>
      </c>
      <c r="Z116" s="19" t="str">
        <f>IF(COUNTA(A116),IF(ISERROR(VLOOKUP(MIN(M116,N116,O116)+AB116,計算!$A$16:$B$219,2)),"",VLOOKUP(MIN(M116,N116,O116)+AB116,計算!$A$16:$B$219,2)),"")</f>
        <v/>
      </c>
      <c r="AB116" s="20">
        <v>200</v>
      </c>
    </row>
    <row r="117" spans="1:28" x14ac:dyDescent="0.15">
      <c r="A117" s="16"/>
      <c r="B117" s="18" t="str">
        <f>IF(A117="","",団体設定!$B$6&amp;"-C"&amp;団体設定!$H$5&amp;"-"&amp;A117)</f>
        <v/>
      </c>
      <c r="C117" s="53"/>
      <c r="D117" s="16"/>
      <c r="E117" s="16"/>
      <c r="F117" s="16"/>
      <c r="G117" s="12" t="s">
        <v>57</v>
      </c>
      <c r="H117" s="16"/>
      <c r="I117" s="12" t="s">
        <v>58</v>
      </c>
      <c r="J117" s="16"/>
      <c r="K117" s="12" t="s">
        <v>60</v>
      </c>
      <c r="L117" s="7" t="s">
        <v>65</v>
      </c>
      <c r="M117" s="16"/>
      <c r="N117" s="16"/>
      <c r="O117" s="16"/>
      <c r="P117" s="13">
        <f t="shared" si="10"/>
        <v>0</v>
      </c>
      <c r="Q117" s="9">
        <f t="shared" si="15"/>
        <v>100</v>
      </c>
      <c r="R117" s="10">
        <f t="shared" si="9"/>
        <v>100</v>
      </c>
      <c r="S117" s="11" t="str">
        <f>IF(COUNTA(A117),IF(ISERROR(VLOOKUP(M117+AB117,計算!$A$16:$B$219,2)),"",VLOOKUP(M117+AB117,計算!$A$16:$B$219,2)),"")</f>
        <v/>
      </c>
      <c r="T117" s="9">
        <f t="shared" si="11"/>
        <v>100</v>
      </c>
      <c r="U117" s="10">
        <f t="shared" si="12"/>
        <v>100</v>
      </c>
      <c r="V117" s="11" t="str">
        <f>IF(COUNTA(A117),IF(ISERROR(VLOOKUP(N117+AB117,計算!$A$16:$B$219,2)),"",VLOOKUP(N117+AB117,計算!$A$16:$B$219,2)),"")</f>
        <v/>
      </c>
      <c r="W117" s="9">
        <f t="shared" si="13"/>
        <v>100</v>
      </c>
      <c r="X117" s="10">
        <f t="shared" si="14"/>
        <v>100</v>
      </c>
      <c r="Y117" s="11" t="str">
        <f>IF(COUNTA(A117),IF(ISERROR(VLOOKUP(O117+AB117,計算!$A$16:$B$219,2)),"",VLOOKUP(O117+AB117,計算!$A$16:$B$219,2)),"")</f>
        <v/>
      </c>
      <c r="Z117" s="19" t="str">
        <f>IF(COUNTA(A117),IF(ISERROR(VLOOKUP(MIN(M117,N117,O117)+AB117,計算!$A$16:$B$219,2)),"",VLOOKUP(MIN(M117,N117,O117)+AB117,計算!$A$16:$B$219,2)),"")</f>
        <v/>
      </c>
      <c r="AB117" s="20">
        <v>200</v>
      </c>
    </row>
    <row r="118" spans="1:28" x14ac:dyDescent="0.15">
      <c r="A118" s="16"/>
      <c r="B118" s="18" t="str">
        <f>IF(A118="","",団体設定!$B$6&amp;"-C"&amp;団体設定!$H$5&amp;"-"&amp;A118)</f>
        <v/>
      </c>
      <c r="C118" s="53"/>
      <c r="D118" s="16"/>
      <c r="E118" s="16"/>
      <c r="F118" s="16"/>
      <c r="G118" s="12" t="s">
        <v>57</v>
      </c>
      <c r="H118" s="16"/>
      <c r="I118" s="12" t="s">
        <v>58</v>
      </c>
      <c r="J118" s="16"/>
      <c r="K118" s="12" t="s">
        <v>60</v>
      </c>
      <c r="L118" s="7" t="s">
        <v>65</v>
      </c>
      <c r="M118" s="16"/>
      <c r="N118" s="16"/>
      <c r="O118" s="16"/>
      <c r="P118" s="13">
        <f t="shared" si="10"/>
        <v>0</v>
      </c>
      <c r="Q118" s="9">
        <f t="shared" si="15"/>
        <v>100</v>
      </c>
      <c r="R118" s="10">
        <f t="shared" si="9"/>
        <v>100</v>
      </c>
      <c r="S118" s="11" t="str">
        <f>IF(COUNTA(A118),IF(ISERROR(VLOOKUP(M118+AB118,計算!$A$16:$B$219,2)),"",VLOOKUP(M118+AB118,計算!$A$16:$B$219,2)),"")</f>
        <v/>
      </c>
      <c r="T118" s="9">
        <f t="shared" si="11"/>
        <v>100</v>
      </c>
      <c r="U118" s="10">
        <f t="shared" si="12"/>
        <v>100</v>
      </c>
      <c r="V118" s="11" t="str">
        <f>IF(COUNTA(A118),IF(ISERROR(VLOOKUP(N118+AB118,計算!$A$16:$B$219,2)),"",VLOOKUP(N118+AB118,計算!$A$16:$B$219,2)),"")</f>
        <v/>
      </c>
      <c r="W118" s="9">
        <f t="shared" si="13"/>
        <v>100</v>
      </c>
      <c r="X118" s="10">
        <f t="shared" si="14"/>
        <v>100</v>
      </c>
      <c r="Y118" s="11" t="str">
        <f>IF(COUNTA(A118),IF(ISERROR(VLOOKUP(O118+AB118,計算!$A$16:$B$219,2)),"",VLOOKUP(O118+AB118,計算!$A$16:$B$219,2)),"")</f>
        <v/>
      </c>
      <c r="Z118" s="19" t="str">
        <f>IF(COUNTA(A118),IF(ISERROR(VLOOKUP(MIN(M118,N118,O118)+AB118,計算!$A$16:$B$219,2)),"",VLOOKUP(MIN(M118,N118,O118)+AB118,計算!$A$16:$B$219,2)),"")</f>
        <v/>
      </c>
      <c r="AB118" s="20">
        <v>200</v>
      </c>
    </row>
    <row r="119" spans="1:28" x14ac:dyDescent="0.15">
      <c r="A119" s="16"/>
      <c r="B119" s="18" t="str">
        <f>IF(A119="","",団体設定!$B$6&amp;"-C"&amp;団体設定!$H$5&amp;"-"&amp;A119)</f>
        <v/>
      </c>
      <c r="C119" s="53"/>
      <c r="D119" s="16"/>
      <c r="E119" s="16"/>
      <c r="F119" s="16"/>
      <c r="G119" s="12" t="s">
        <v>57</v>
      </c>
      <c r="H119" s="16"/>
      <c r="I119" s="12" t="s">
        <v>58</v>
      </c>
      <c r="J119" s="16"/>
      <c r="K119" s="12" t="s">
        <v>60</v>
      </c>
      <c r="L119" s="7" t="s">
        <v>65</v>
      </c>
      <c r="M119" s="16"/>
      <c r="N119" s="16"/>
      <c r="O119" s="16"/>
      <c r="P119" s="13">
        <f t="shared" si="10"/>
        <v>0</v>
      </c>
      <c r="Q119" s="9">
        <f t="shared" si="15"/>
        <v>100</v>
      </c>
      <c r="R119" s="10">
        <f t="shared" si="9"/>
        <v>100</v>
      </c>
      <c r="S119" s="11" t="str">
        <f>IF(COUNTA(A119),IF(ISERROR(VLOOKUP(M119+AB119,計算!$A$16:$B$219,2)),"",VLOOKUP(M119+AB119,計算!$A$16:$B$219,2)),"")</f>
        <v/>
      </c>
      <c r="T119" s="9">
        <f t="shared" si="11"/>
        <v>100</v>
      </c>
      <c r="U119" s="10">
        <f t="shared" si="12"/>
        <v>100</v>
      </c>
      <c r="V119" s="11" t="str">
        <f>IF(COUNTA(A119),IF(ISERROR(VLOOKUP(N119+AB119,計算!$A$16:$B$219,2)),"",VLOOKUP(N119+AB119,計算!$A$16:$B$219,2)),"")</f>
        <v/>
      </c>
      <c r="W119" s="9">
        <f t="shared" si="13"/>
        <v>100</v>
      </c>
      <c r="X119" s="10">
        <f t="shared" si="14"/>
        <v>100</v>
      </c>
      <c r="Y119" s="11" t="str">
        <f>IF(COUNTA(A119),IF(ISERROR(VLOOKUP(O119+AB119,計算!$A$16:$B$219,2)),"",VLOOKUP(O119+AB119,計算!$A$16:$B$219,2)),"")</f>
        <v/>
      </c>
      <c r="Z119" s="19" t="str">
        <f>IF(COUNTA(A119),IF(ISERROR(VLOOKUP(MIN(M119,N119,O119)+AB119,計算!$A$16:$B$219,2)),"",VLOOKUP(MIN(M119,N119,O119)+AB119,計算!$A$16:$B$219,2)),"")</f>
        <v/>
      </c>
      <c r="AB119" s="20">
        <v>200</v>
      </c>
    </row>
    <row r="120" spans="1:28" x14ac:dyDescent="0.15">
      <c r="A120" s="16"/>
      <c r="B120" s="18" t="str">
        <f>IF(A120="","",団体設定!$B$6&amp;"-C"&amp;団体設定!$H$5&amp;"-"&amp;A120)</f>
        <v/>
      </c>
      <c r="C120" s="53"/>
      <c r="D120" s="16"/>
      <c r="E120" s="16"/>
      <c r="F120" s="16"/>
      <c r="G120" s="12" t="s">
        <v>57</v>
      </c>
      <c r="H120" s="16"/>
      <c r="I120" s="12" t="s">
        <v>58</v>
      </c>
      <c r="J120" s="16"/>
      <c r="K120" s="12" t="s">
        <v>60</v>
      </c>
      <c r="L120" s="7" t="s">
        <v>65</v>
      </c>
      <c r="M120" s="16"/>
      <c r="N120" s="16"/>
      <c r="O120" s="16"/>
      <c r="P120" s="13">
        <f t="shared" si="10"/>
        <v>0</v>
      </c>
      <c r="Q120" s="9">
        <f t="shared" si="15"/>
        <v>100</v>
      </c>
      <c r="R120" s="10">
        <f t="shared" si="9"/>
        <v>100</v>
      </c>
      <c r="S120" s="11" t="str">
        <f>IF(COUNTA(A120),IF(ISERROR(VLOOKUP(M120+AB120,計算!$A$16:$B$219,2)),"",VLOOKUP(M120+AB120,計算!$A$16:$B$219,2)),"")</f>
        <v/>
      </c>
      <c r="T120" s="9">
        <f t="shared" si="11"/>
        <v>100</v>
      </c>
      <c r="U120" s="10">
        <f t="shared" si="12"/>
        <v>100</v>
      </c>
      <c r="V120" s="11" t="str">
        <f>IF(COUNTA(A120),IF(ISERROR(VLOOKUP(N120+AB120,計算!$A$16:$B$219,2)),"",VLOOKUP(N120+AB120,計算!$A$16:$B$219,2)),"")</f>
        <v/>
      </c>
      <c r="W120" s="9">
        <f t="shared" si="13"/>
        <v>100</v>
      </c>
      <c r="X120" s="10">
        <f t="shared" si="14"/>
        <v>100</v>
      </c>
      <c r="Y120" s="11" t="str">
        <f>IF(COUNTA(A120),IF(ISERROR(VLOOKUP(O120+AB120,計算!$A$16:$B$219,2)),"",VLOOKUP(O120+AB120,計算!$A$16:$B$219,2)),"")</f>
        <v/>
      </c>
      <c r="Z120" s="19" t="str">
        <f>IF(COUNTA(A120),IF(ISERROR(VLOOKUP(MIN(M120,N120,O120)+AB120,計算!$A$16:$B$219,2)),"",VLOOKUP(MIN(M120,N120,O120)+AB120,計算!$A$16:$B$219,2)),"")</f>
        <v/>
      </c>
      <c r="AB120" s="20">
        <v>200</v>
      </c>
    </row>
    <row r="121" spans="1:28" x14ac:dyDescent="0.15">
      <c r="A121" s="16"/>
      <c r="B121" s="18" t="str">
        <f>IF(A121="","",団体設定!$B$6&amp;"-C"&amp;団体設定!$H$5&amp;"-"&amp;A121)</f>
        <v/>
      </c>
      <c r="C121" s="53"/>
      <c r="D121" s="16"/>
      <c r="E121" s="16"/>
      <c r="F121" s="16"/>
      <c r="G121" s="12" t="s">
        <v>57</v>
      </c>
      <c r="H121" s="16"/>
      <c r="I121" s="12" t="s">
        <v>58</v>
      </c>
      <c r="J121" s="16"/>
      <c r="K121" s="12" t="s">
        <v>60</v>
      </c>
      <c r="L121" s="7" t="s">
        <v>65</v>
      </c>
      <c r="M121" s="16"/>
      <c r="N121" s="16"/>
      <c r="O121" s="16"/>
      <c r="P121" s="13">
        <f t="shared" si="10"/>
        <v>0</v>
      </c>
      <c r="Q121" s="9">
        <f t="shared" si="15"/>
        <v>100</v>
      </c>
      <c r="R121" s="10">
        <f t="shared" si="9"/>
        <v>100</v>
      </c>
      <c r="S121" s="11" t="str">
        <f>IF(COUNTA(A121),IF(ISERROR(VLOOKUP(M121+AB121,計算!$A$16:$B$219,2)),"",VLOOKUP(M121+AB121,計算!$A$16:$B$219,2)),"")</f>
        <v/>
      </c>
      <c r="T121" s="9">
        <f t="shared" si="11"/>
        <v>100</v>
      </c>
      <c r="U121" s="10">
        <f t="shared" si="12"/>
        <v>100</v>
      </c>
      <c r="V121" s="11" t="str">
        <f>IF(COUNTA(A121),IF(ISERROR(VLOOKUP(N121+AB121,計算!$A$16:$B$219,2)),"",VLOOKUP(N121+AB121,計算!$A$16:$B$219,2)),"")</f>
        <v/>
      </c>
      <c r="W121" s="9">
        <f t="shared" si="13"/>
        <v>100</v>
      </c>
      <c r="X121" s="10">
        <f t="shared" si="14"/>
        <v>100</v>
      </c>
      <c r="Y121" s="11" t="str">
        <f>IF(COUNTA(A121),IF(ISERROR(VLOOKUP(O121+AB121,計算!$A$16:$B$219,2)),"",VLOOKUP(O121+AB121,計算!$A$16:$B$219,2)),"")</f>
        <v/>
      </c>
      <c r="Z121" s="19" t="str">
        <f>IF(COUNTA(A121),IF(ISERROR(VLOOKUP(MIN(M121,N121,O121)+AB121,計算!$A$16:$B$219,2)),"",VLOOKUP(MIN(M121,N121,O121)+AB121,計算!$A$16:$B$219,2)),"")</f>
        <v/>
      </c>
      <c r="AB121" s="20">
        <v>200</v>
      </c>
    </row>
    <row r="122" spans="1:28" x14ac:dyDescent="0.15">
      <c r="A122" s="16"/>
      <c r="B122" s="18" t="str">
        <f>IF(A122="","",団体設定!$B$6&amp;"-C"&amp;団体設定!$H$5&amp;"-"&amp;A122)</f>
        <v/>
      </c>
      <c r="C122" s="53"/>
      <c r="D122" s="16"/>
      <c r="E122" s="16"/>
      <c r="F122" s="16"/>
      <c r="G122" s="12" t="s">
        <v>57</v>
      </c>
      <c r="H122" s="16"/>
      <c r="I122" s="12" t="s">
        <v>58</v>
      </c>
      <c r="J122" s="16"/>
      <c r="K122" s="12" t="s">
        <v>60</v>
      </c>
      <c r="L122" s="7" t="s">
        <v>65</v>
      </c>
      <c r="M122" s="16"/>
      <c r="N122" s="16"/>
      <c r="O122" s="16"/>
      <c r="P122" s="13">
        <f t="shared" si="10"/>
        <v>0</v>
      </c>
      <c r="Q122" s="9">
        <f t="shared" si="15"/>
        <v>100</v>
      </c>
      <c r="R122" s="10">
        <f t="shared" si="9"/>
        <v>100</v>
      </c>
      <c r="S122" s="11" t="str">
        <f>IF(COUNTA(A122),IF(ISERROR(VLOOKUP(M122+AB122,計算!$A$16:$B$219,2)),"",VLOOKUP(M122+AB122,計算!$A$16:$B$219,2)),"")</f>
        <v/>
      </c>
      <c r="T122" s="9">
        <f t="shared" si="11"/>
        <v>100</v>
      </c>
      <c r="U122" s="10">
        <f t="shared" si="12"/>
        <v>100</v>
      </c>
      <c r="V122" s="11" t="str">
        <f>IF(COUNTA(A122),IF(ISERROR(VLOOKUP(N122+AB122,計算!$A$16:$B$219,2)),"",VLOOKUP(N122+AB122,計算!$A$16:$B$219,2)),"")</f>
        <v/>
      </c>
      <c r="W122" s="9">
        <f t="shared" si="13"/>
        <v>100</v>
      </c>
      <c r="X122" s="10">
        <f t="shared" si="14"/>
        <v>100</v>
      </c>
      <c r="Y122" s="11" t="str">
        <f>IF(COUNTA(A122),IF(ISERROR(VLOOKUP(O122+AB122,計算!$A$16:$B$219,2)),"",VLOOKUP(O122+AB122,計算!$A$16:$B$219,2)),"")</f>
        <v/>
      </c>
      <c r="Z122" s="19" t="str">
        <f>IF(COUNTA(A122),IF(ISERROR(VLOOKUP(MIN(M122,N122,O122)+AB122,計算!$A$16:$B$219,2)),"",VLOOKUP(MIN(M122,N122,O122)+AB122,計算!$A$16:$B$219,2)),"")</f>
        <v/>
      </c>
      <c r="AB122" s="20">
        <v>200</v>
      </c>
    </row>
    <row r="123" spans="1:28" x14ac:dyDescent="0.15">
      <c r="A123" s="16"/>
      <c r="B123" s="18" t="str">
        <f>IF(A123="","",団体設定!$B$6&amp;"-C"&amp;団体設定!$H$5&amp;"-"&amp;A123)</f>
        <v/>
      </c>
      <c r="C123" s="53"/>
      <c r="D123" s="16"/>
      <c r="E123" s="16"/>
      <c r="F123" s="16"/>
      <c r="G123" s="12" t="s">
        <v>57</v>
      </c>
      <c r="H123" s="16"/>
      <c r="I123" s="12" t="s">
        <v>58</v>
      </c>
      <c r="J123" s="16"/>
      <c r="K123" s="12" t="s">
        <v>60</v>
      </c>
      <c r="L123" s="7" t="s">
        <v>65</v>
      </c>
      <c r="M123" s="16"/>
      <c r="N123" s="16"/>
      <c r="O123" s="16"/>
      <c r="P123" s="13">
        <f t="shared" si="10"/>
        <v>0</v>
      </c>
      <c r="Q123" s="9">
        <f t="shared" si="15"/>
        <v>100</v>
      </c>
      <c r="R123" s="10">
        <f t="shared" si="9"/>
        <v>100</v>
      </c>
      <c r="S123" s="11" t="str">
        <f>IF(COUNTA(A123),IF(ISERROR(VLOOKUP(M123+AB123,計算!$A$16:$B$219,2)),"",VLOOKUP(M123+AB123,計算!$A$16:$B$219,2)),"")</f>
        <v/>
      </c>
      <c r="T123" s="9">
        <f t="shared" si="11"/>
        <v>100</v>
      </c>
      <c r="U123" s="10">
        <f t="shared" si="12"/>
        <v>100</v>
      </c>
      <c r="V123" s="11" t="str">
        <f>IF(COUNTA(A123),IF(ISERROR(VLOOKUP(N123+AB123,計算!$A$16:$B$219,2)),"",VLOOKUP(N123+AB123,計算!$A$16:$B$219,2)),"")</f>
        <v/>
      </c>
      <c r="W123" s="9">
        <f t="shared" si="13"/>
        <v>100</v>
      </c>
      <c r="X123" s="10">
        <f t="shared" si="14"/>
        <v>100</v>
      </c>
      <c r="Y123" s="11" t="str">
        <f>IF(COUNTA(A123),IF(ISERROR(VLOOKUP(O123+AB123,計算!$A$16:$B$219,2)),"",VLOOKUP(O123+AB123,計算!$A$16:$B$219,2)),"")</f>
        <v/>
      </c>
      <c r="Z123" s="19" t="str">
        <f>IF(COUNTA(A123),IF(ISERROR(VLOOKUP(MIN(M123,N123,O123)+AB123,計算!$A$16:$B$219,2)),"",VLOOKUP(MIN(M123,N123,O123)+AB123,計算!$A$16:$B$219,2)),"")</f>
        <v/>
      </c>
      <c r="AB123" s="20">
        <v>200</v>
      </c>
    </row>
    <row r="124" spans="1:28" x14ac:dyDescent="0.15">
      <c r="A124" s="16"/>
      <c r="B124" s="18" t="str">
        <f>IF(A124="","",団体設定!$B$6&amp;"-C"&amp;団体設定!$H$5&amp;"-"&amp;A124)</f>
        <v/>
      </c>
      <c r="C124" s="53"/>
      <c r="D124" s="16"/>
      <c r="E124" s="16"/>
      <c r="F124" s="16"/>
      <c r="G124" s="12" t="s">
        <v>57</v>
      </c>
      <c r="H124" s="16"/>
      <c r="I124" s="12" t="s">
        <v>58</v>
      </c>
      <c r="J124" s="16"/>
      <c r="K124" s="12" t="s">
        <v>60</v>
      </c>
      <c r="L124" s="7" t="s">
        <v>65</v>
      </c>
      <c r="M124" s="16"/>
      <c r="N124" s="16"/>
      <c r="O124" s="16"/>
      <c r="P124" s="13">
        <f t="shared" si="10"/>
        <v>0</v>
      </c>
      <c r="Q124" s="9">
        <f t="shared" si="15"/>
        <v>100</v>
      </c>
      <c r="R124" s="10">
        <f t="shared" si="9"/>
        <v>100</v>
      </c>
      <c r="S124" s="11" t="str">
        <f>IF(COUNTA(A124),IF(ISERROR(VLOOKUP(M124+AB124,計算!$A$16:$B$219,2)),"",VLOOKUP(M124+AB124,計算!$A$16:$B$219,2)),"")</f>
        <v/>
      </c>
      <c r="T124" s="9">
        <f t="shared" si="11"/>
        <v>100</v>
      </c>
      <c r="U124" s="10">
        <f t="shared" si="12"/>
        <v>100</v>
      </c>
      <c r="V124" s="11" t="str">
        <f>IF(COUNTA(A124),IF(ISERROR(VLOOKUP(N124+AB124,計算!$A$16:$B$219,2)),"",VLOOKUP(N124+AB124,計算!$A$16:$B$219,2)),"")</f>
        <v/>
      </c>
      <c r="W124" s="9">
        <f t="shared" si="13"/>
        <v>100</v>
      </c>
      <c r="X124" s="10">
        <f t="shared" si="14"/>
        <v>100</v>
      </c>
      <c r="Y124" s="11" t="str">
        <f>IF(COUNTA(A124),IF(ISERROR(VLOOKUP(O124+AB124,計算!$A$16:$B$219,2)),"",VLOOKUP(O124+AB124,計算!$A$16:$B$219,2)),"")</f>
        <v/>
      </c>
      <c r="Z124" s="19" t="str">
        <f>IF(COUNTA(A124),IF(ISERROR(VLOOKUP(MIN(M124,N124,O124)+AB124,計算!$A$16:$B$219,2)),"",VLOOKUP(MIN(M124,N124,O124)+AB124,計算!$A$16:$B$219,2)),"")</f>
        <v/>
      </c>
      <c r="AB124" s="20">
        <v>200</v>
      </c>
    </row>
    <row r="125" spans="1:28" x14ac:dyDescent="0.15">
      <c r="A125" s="16"/>
      <c r="B125" s="18" t="str">
        <f>IF(A125="","",団体設定!$B$6&amp;"-C"&amp;団体設定!$H$5&amp;"-"&amp;A125)</f>
        <v/>
      </c>
      <c r="C125" s="53"/>
      <c r="D125" s="16"/>
      <c r="E125" s="16"/>
      <c r="F125" s="16"/>
      <c r="G125" s="12" t="s">
        <v>57</v>
      </c>
      <c r="H125" s="16"/>
      <c r="I125" s="12" t="s">
        <v>58</v>
      </c>
      <c r="J125" s="16"/>
      <c r="K125" s="12" t="s">
        <v>60</v>
      </c>
      <c r="L125" s="7" t="s">
        <v>65</v>
      </c>
      <c r="M125" s="16"/>
      <c r="N125" s="16"/>
      <c r="O125" s="16"/>
      <c r="P125" s="13">
        <f t="shared" si="10"/>
        <v>0</v>
      </c>
      <c r="Q125" s="9">
        <f t="shared" si="15"/>
        <v>100</v>
      </c>
      <c r="R125" s="10">
        <f t="shared" si="9"/>
        <v>100</v>
      </c>
      <c r="S125" s="11" t="str">
        <f>IF(COUNTA(A125),IF(ISERROR(VLOOKUP(M125+AB125,計算!$A$16:$B$219,2)),"",VLOOKUP(M125+AB125,計算!$A$16:$B$219,2)),"")</f>
        <v/>
      </c>
      <c r="T125" s="9">
        <f t="shared" si="11"/>
        <v>100</v>
      </c>
      <c r="U125" s="10">
        <f t="shared" si="12"/>
        <v>100</v>
      </c>
      <c r="V125" s="11" t="str">
        <f>IF(COUNTA(A125),IF(ISERROR(VLOOKUP(N125+AB125,計算!$A$16:$B$219,2)),"",VLOOKUP(N125+AB125,計算!$A$16:$B$219,2)),"")</f>
        <v/>
      </c>
      <c r="W125" s="9">
        <f t="shared" si="13"/>
        <v>100</v>
      </c>
      <c r="X125" s="10">
        <f t="shared" si="14"/>
        <v>100</v>
      </c>
      <c r="Y125" s="11" t="str">
        <f>IF(COUNTA(A125),IF(ISERROR(VLOOKUP(O125+AB125,計算!$A$16:$B$219,2)),"",VLOOKUP(O125+AB125,計算!$A$16:$B$219,2)),"")</f>
        <v/>
      </c>
      <c r="Z125" s="19" t="str">
        <f>IF(COUNTA(A125),IF(ISERROR(VLOOKUP(MIN(M125,N125,O125)+AB125,計算!$A$16:$B$219,2)),"",VLOOKUP(MIN(M125,N125,O125)+AB125,計算!$A$16:$B$219,2)),"")</f>
        <v/>
      </c>
      <c r="AB125" s="20">
        <v>200</v>
      </c>
    </row>
    <row r="126" spans="1:28" x14ac:dyDescent="0.15">
      <c r="A126" s="16"/>
      <c r="B126" s="18" t="str">
        <f>IF(A126="","",団体設定!$B$6&amp;"-C"&amp;団体設定!$H$5&amp;"-"&amp;A126)</f>
        <v/>
      </c>
      <c r="C126" s="53"/>
      <c r="D126" s="16"/>
      <c r="E126" s="16"/>
      <c r="F126" s="16"/>
      <c r="G126" s="12" t="s">
        <v>57</v>
      </c>
      <c r="H126" s="16"/>
      <c r="I126" s="12" t="s">
        <v>58</v>
      </c>
      <c r="J126" s="16"/>
      <c r="K126" s="12" t="s">
        <v>60</v>
      </c>
      <c r="L126" s="7" t="s">
        <v>65</v>
      </c>
      <c r="M126" s="16"/>
      <c r="N126" s="16"/>
      <c r="O126" s="16"/>
      <c r="P126" s="13">
        <f t="shared" si="10"/>
        <v>0</v>
      </c>
      <c r="Q126" s="9">
        <f t="shared" si="15"/>
        <v>100</v>
      </c>
      <c r="R126" s="10">
        <f t="shared" si="9"/>
        <v>100</v>
      </c>
      <c r="S126" s="11" t="str">
        <f>IF(COUNTA(A126),IF(ISERROR(VLOOKUP(M126+AB126,計算!$A$16:$B$219,2)),"",VLOOKUP(M126+AB126,計算!$A$16:$B$219,2)),"")</f>
        <v/>
      </c>
      <c r="T126" s="9">
        <f t="shared" si="11"/>
        <v>100</v>
      </c>
      <c r="U126" s="10">
        <f t="shared" si="12"/>
        <v>100</v>
      </c>
      <c r="V126" s="11" t="str">
        <f>IF(COUNTA(A126),IF(ISERROR(VLOOKUP(N126+AB126,計算!$A$16:$B$219,2)),"",VLOOKUP(N126+AB126,計算!$A$16:$B$219,2)),"")</f>
        <v/>
      </c>
      <c r="W126" s="9">
        <f t="shared" si="13"/>
        <v>100</v>
      </c>
      <c r="X126" s="10">
        <f t="shared" si="14"/>
        <v>100</v>
      </c>
      <c r="Y126" s="11" t="str">
        <f>IF(COUNTA(A126),IF(ISERROR(VLOOKUP(O126+AB126,計算!$A$16:$B$219,2)),"",VLOOKUP(O126+AB126,計算!$A$16:$B$219,2)),"")</f>
        <v/>
      </c>
      <c r="Z126" s="19" t="str">
        <f>IF(COUNTA(A126),IF(ISERROR(VLOOKUP(MIN(M126,N126,O126)+AB126,計算!$A$16:$B$219,2)),"",VLOOKUP(MIN(M126,N126,O126)+AB126,計算!$A$16:$B$219,2)),"")</f>
        <v/>
      </c>
      <c r="AB126" s="20">
        <v>200</v>
      </c>
    </row>
    <row r="127" spans="1:28" x14ac:dyDescent="0.15">
      <c r="A127" s="16"/>
      <c r="B127" s="18" t="str">
        <f>IF(A127="","",団体設定!$B$6&amp;"-C"&amp;団体設定!$H$5&amp;"-"&amp;A127)</f>
        <v/>
      </c>
      <c r="C127" s="53"/>
      <c r="D127" s="16"/>
      <c r="E127" s="16"/>
      <c r="F127" s="16"/>
      <c r="G127" s="12" t="s">
        <v>57</v>
      </c>
      <c r="H127" s="16"/>
      <c r="I127" s="12" t="s">
        <v>58</v>
      </c>
      <c r="J127" s="16"/>
      <c r="K127" s="12" t="s">
        <v>60</v>
      </c>
      <c r="L127" s="7" t="s">
        <v>65</v>
      </c>
      <c r="M127" s="16"/>
      <c r="N127" s="16"/>
      <c r="O127" s="16"/>
      <c r="P127" s="13">
        <f t="shared" si="10"/>
        <v>0</v>
      </c>
      <c r="Q127" s="9">
        <f t="shared" si="15"/>
        <v>100</v>
      </c>
      <c r="R127" s="10">
        <f t="shared" si="9"/>
        <v>100</v>
      </c>
      <c r="S127" s="11" t="str">
        <f>IF(COUNTA(A127),IF(ISERROR(VLOOKUP(M127+AB127,計算!$A$16:$B$219,2)),"",VLOOKUP(M127+AB127,計算!$A$16:$B$219,2)),"")</f>
        <v/>
      </c>
      <c r="T127" s="9">
        <f t="shared" si="11"/>
        <v>100</v>
      </c>
      <c r="U127" s="10">
        <f t="shared" si="12"/>
        <v>100</v>
      </c>
      <c r="V127" s="11" t="str">
        <f>IF(COUNTA(A127),IF(ISERROR(VLOOKUP(N127+AB127,計算!$A$16:$B$219,2)),"",VLOOKUP(N127+AB127,計算!$A$16:$B$219,2)),"")</f>
        <v/>
      </c>
      <c r="W127" s="9">
        <f t="shared" si="13"/>
        <v>100</v>
      </c>
      <c r="X127" s="10">
        <f t="shared" si="14"/>
        <v>100</v>
      </c>
      <c r="Y127" s="11" t="str">
        <f>IF(COUNTA(A127),IF(ISERROR(VLOOKUP(O127+AB127,計算!$A$16:$B$219,2)),"",VLOOKUP(O127+AB127,計算!$A$16:$B$219,2)),"")</f>
        <v/>
      </c>
      <c r="Z127" s="19" t="str">
        <f>IF(COUNTA(A127),IF(ISERROR(VLOOKUP(MIN(M127,N127,O127)+AB127,計算!$A$16:$B$219,2)),"",VLOOKUP(MIN(M127,N127,O127)+AB127,計算!$A$16:$B$219,2)),"")</f>
        <v/>
      </c>
      <c r="AB127" s="20">
        <v>200</v>
      </c>
    </row>
    <row r="128" spans="1:28" x14ac:dyDescent="0.15">
      <c r="A128" s="16"/>
      <c r="B128" s="18" t="str">
        <f>IF(A128="","",団体設定!$B$6&amp;"-C"&amp;団体設定!$H$5&amp;"-"&amp;A128)</f>
        <v/>
      </c>
      <c r="C128" s="53"/>
      <c r="D128" s="16"/>
      <c r="E128" s="16"/>
      <c r="F128" s="16"/>
      <c r="G128" s="12" t="s">
        <v>57</v>
      </c>
      <c r="H128" s="16"/>
      <c r="I128" s="12" t="s">
        <v>58</v>
      </c>
      <c r="J128" s="16"/>
      <c r="K128" s="12" t="s">
        <v>60</v>
      </c>
      <c r="L128" s="7" t="s">
        <v>65</v>
      </c>
      <c r="M128" s="16"/>
      <c r="N128" s="16"/>
      <c r="O128" s="16"/>
      <c r="P128" s="13">
        <f t="shared" si="10"/>
        <v>0</v>
      </c>
      <c r="Q128" s="9">
        <f t="shared" si="15"/>
        <v>100</v>
      </c>
      <c r="R128" s="10">
        <f t="shared" si="9"/>
        <v>100</v>
      </c>
      <c r="S128" s="11" t="str">
        <f>IF(COUNTA(A128),IF(ISERROR(VLOOKUP(M128+AB128,計算!$A$16:$B$219,2)),"",VLOOKUP(M128+AB128,計算!$A$16:$B$219,2)),"")</f>
        <v/>
      </c>
      <c r="T128" s="9">
        <f t="shared" si="11"/>
        <v>100</v>
      </c>
      <c r="U128" s="10">
        <f t="shared" si="12"/>
        <v>100</v>
      </c>
      <c r="V128" s="11" t="str">
        <f>IF(COUNTA(A128),IF(ISERROR(VLOOKUP(N128+AB128,計算!$A$16:$B$219,2)),"",VLOOKUP(N128+AB128,計算!$A$16:$B$219,2)),"")</f>
        <v/>
      </c>
      <c r="W128" s="9">
        <f t="shared" si="13"/>
        <v>100</v>
      </c>
      <c r="X128" s="10">
        <f t="shared" si="14"/>
        <v>100</v>
      </c>
      <c r="Y128" s="11" t="str">
        <f>IF(COUNTA(A128),IF(ISERROR(VLOOKUP(O128+AB128,計算!$A$16:$B$219,2)),"",VLOOKUP(O128+AB128,計算!$A$16:$B$219,2)),"")</f>
        <v/>
      </c>
      <c r="Z128" s="19" t="str">
        <f>IF(COUNTA(A128),IF(ISERROR(VLOOKUP(MIN(M128,N128,O128)+AB128,計算!$A$16:$B$219,2)),"",VLOOKUP(MIN(M128,N128,O128)+AB128,計算!$A$16:$B$219,2)),"")</f>
        <v/>
      </c>
      <c r="AB128" s="20">
        <v>200</v>
      </c>
    </row>
    <row r="129" spans="1:28" x14ac:dyDescent="0.15">
      <c r="A129" s="16"/>
      <c r="B129" s="18" t="str">
        <f>IF(A129="","",団体設定!$B$6&amp;"-C"&amp;団体設定!$H$5&amp;"-"&amp;A129)</f>
        <v/>
      </c>
      <c r="C129" s="53"/>
      <c r="D129" s="16"/>
      <c r="E129" s="16"/>
      <c r="F129" s="16"/>
      <c r="G129" s="12" t="s">
        <v>57</v>
      </c>
      <c r="H129" s="16"/>
      <c r="I129" s="12" t="s">
        <v>58</v>
      </c>
      <c r="J129" s="16"/>
      <c r="K129" s="12" t="s">
        <v>60</v>
      </c>
      <c r="L129" s="7" t="s">
        <v>65</v>
      </c>
      <c r="M129" s="16"/>
      <c r="N129" s="16"/>
      <c r="O129" s="16"/>
      <c r="P129" s="13">
        <f t="shared" si="10"/>
        <v>0</v>
      </c>
      <c r="Q129" s="9">
        <f t="shared" si="15"/>
        <v>100</v>
      </c>
      <c r="R129" s="10">
        <f t="shared" si="9"/>
        <v>100</v>
      </c>
      <c r="S129" s="11" t="str">
        <f>IF(COUNTA(A129),IF(ISERROR(VLOOKUP(M129+AB129,計算!$A$16:$B$219,2)),"",VLOOKUP(M129+AB129,計算!$A$16:$B$219,2)),"")</f>
        <v/>
      </c>
      <c r="T129" s="9">
        <f t="shared" si="11"/>
        <v>100</v>
      </c>
      <c r="U129" s="10">
        <f t="shared" si="12"/>
        <v>100</v>
      </c>
      <c r="V129" s="11" t="str">
        <f>IF(COUNTA(A129),IF(ISERROR(VLOOKUP(N129+AB129,計算!$A$16:$B$219,2)),"",VLOOKUP(N129+AB129,計算!$A$16:$B$219,2)),"")</f>
        <v/>
      </c>
      <c r="W129" s="9">
        <f t="shared" si="13"/>
        <v>100</v>
      </c>
      <c r="X129" s="10">
        <f t="shared" si="14"/>
        <v>100</v>
      </c>
      <c r="Y129" s="11" t="str">
        <f>IF(COUNTA(A129),IF(ISERROR(VLOOKUP(O129+AB129,計算!$A$16:$B$219,2)),"",VLOOKUP(O129+AB129,計算!$A$16:$B$219,2)),"")</f>
        <v/>
      </c>
      <c r="Z129" s="19" t="str">
        <f>IF(COUNTA(A129),IF(ISERROR(VLOOKUP(MIN(M129,N129,O129)+AB129,計算!$A$16:$B$219,2)),"",VLOOKUP(MIN(M129,N129,O129)+AB129,計算!$A$16:$B$219,2)),"")</f>
        <v/>
      </c>
      <c r="AB129" s="20">
        <v>200</v>
      </c>
    </row>
    <row r="130" spans="1:28" x14ac:dyDescent="0.15">
      <c r="A130" s="16"/>
      <c r="B130" s="18" t="str">
        <f>IF(A130="","",団体設定!$B$6&amp;"-C"&amp;団体設定!$H$5&amp;"-"&amp;A130)</f>
        <v/>
      </c>
      <c r="C130" s="53"/>
      <c r="D130" s="16"/>
      <c r="E130" s="16"/>
      <c r="F130" s="16"/>
      <c r="G130" s="12" t="s">
        <v>57</v>
      </c>
      <c r="H130" s="16"/>
      <c r="I130" s="12" t="s">
        <v>58</v>
      </c>
      <c r="J130" s="16"/>
      <c r="K130" s="12" t="s">
        <v>60</v>
      </c>
      <c r="L130" s="7" t="s">
        <v>65</v>
      </c>
      <c r="M130" s="16"/>
      <c r="N130" s="16"/>
      <c r="O130" s="16"/>
      <c r="P130" s="13">
        <f t="shared" si="10"/>
        <v>0</v>
      </c>
      <c r="Q130" s="9">
        <f t="shared" si="15"/>
        <v>100</v>
      </c>
      <c r="R130" s="10">
        <f t="shared" si="9"/>
        <v>100</v>
      </c>
      <c r="S130" s="11" t="str">
        <f>IF(COUNTA(A130),IF(ISERROR(VLOOKUP(M130+AB130,計算!$A$16:$B$219,2)),"",VLOOKUP(M130+AB130,計算!$A$16:$B$219,2)),"")</f>
        <v/>
      </c>
      <c r="T130" s="9">
        <f t="shared" si="11"/>
        <v>100</v>
      </c>
      <c r="U130" s="10">
        <f t="shared" si="12"/>
        <v>100</v>
      </c>
      <c r="V130" s="11" t="str">
        <f>IF(COUNTA(A130),IF(ISERROR(VLOOKUP(N130+AB130,計算!$A$16:$B$219,2)),"",VLOOKUP(N130+AB130,計算!$A$16:$B$219,2)),"")</f>
        <v/>
      </c>
      <c r="W130" s="9">
        <f t="shared" si="13"/>
        <v>100</v>
      </c>
      <c r="X130" s="10">
        <f t="shared" si="14"/>
        <v>100</v>
      </c>
      <c r="Y130" s="11" t="str">
        <f>IF(COUNTA(A130),IF(ISERROR(VLOOKUP(O130+AB130,計算!$A$16:$B$219,2)),"",VLOOKUP(O130+AB130,計算!$A$16:$B$219,2)),"")</f>
        <v/>
      </c>
      <c r="Z130" s="19" t="str">
        <f>IF(COUNTA(A130),IF(ISERROR(VLOOKUP(MIN(M130,N130,O130)+AB130,計算!$A$16:$B$219,2)),"",VLOOKUP(MIN(M130,N130,O130)+AB130,計算!$A$16:$B$219,2)),"")</f>
        <v/>
      </c>
      <c r="AB130" s="20">
        <v>200</v>
      </c>
    </row>
    <row r="131" spans="1:28" x14ac:dyDescent="0.15">
      <c r="A131" s="16"/>
      <c r="B131" s="18" t="str">
        <f>IF(A131="","",団体設定!$B$6&amp;"-C"&amp;団体設定!$H$5&amp;"-"&amp;A131)</f>
        <v/>
      </c>
      <c r="C131" s="53"/>
      <c r="D131" s="16"/>
      <c r="E131" s="16"/>
      <c r="F131" s="16"/>
      <c r="G131" s="12" t="s">
        <v>57</v>
      </c>
      <c r="H131" s="16"/>
      <c r="I131" s="12" t="s">
        <v>58</v>
      </c>
      <c r="J131" s="16"/>
      <c r="K131" s="12" t="s">
        <v>60</v>
      </c>
      <c r="L131" s="7" t="s">
        <v>65</v>
      </c>
      <c r="M131" s="16"/>
      <c r="N131" s="16"/>
      <c r="O131" s="16"/>
      <c r="P131" s="13">
        <f t="shared" si="10"/>
        <v>0</v>
      </c>
      <c r="Q131" s="9">
        <f t="shared" si="15"/>
        <v>100</v>
      </c>
      <c r="R131" s="10">
        <f t="shared" si="9"/>
        <v>100</v>
      </c>
      <c r="S131" s="11" t="str">
        <f>IF(COUNTA(A131),IF(ISERROR(VLOOKUP(M131+AB131,計算!$A$16:$B$219,2)),"",VLOOKUP(M131+AB131,計算!$A$16:$B$219,2)),"")</f>
        <v/>
      </c>
      <c r="T131" s="9">
        <f t="shared" si="11"/>
        <v>100</v>
      </c>
      <c r="U131" s="10">
        <f t="shared" si="12"/>
        <v>100</v>
      </c>
      <c r="V131" s="11" t="str">
        <f>IF(COUNTA(A131),IF(ISERROR(VLOOKUP(N131+AB131,計算!$A$16:$B$219,2)),"",VLOOKUP(N131+AB131,計算!$A$16:$B$219,2)),"")</f>
        <v/>
      </c>
      <c r="W131" s="9">
        <f t="shared" si="13"/>
        <v>100</v>
      </c>
      <c r="X131" s="10">
        <f t="shared" si="14"/>
        <v>100</v>
      </c>
      <c r="Y131" s="11" t="str">
        <f>IF(COUNTA(A131),IF(ISERROR(VLOOKUP(O131+AB131,計算!$A$16:$B$219,2)),"",VLOOKUP(O131+AB131,計算!$A$16:$B$219,2)),"")</f>
        <v/>
      </c>
      <c r="Z131" s="19" t="str">
        <f>IF(COUNTA(A131),IF(ISERROR(VLOOKUP(MIN(M131,N131,O131)+AB131,計算!$A$16:$B$219,2)),"",VLOOKUP(MIN(M131,N131,O131)+AB131,計算!$A$16:$B$219,2)),"")</f>
        <v/>
      </c>
      <c r="AB131" s="20">
        <v>200</v>
      </c>
    </row>
    <row r="132" spans="1:28" x14ac:dyDescent="0.15">
      <c r="A132" s="16"/>
      <c r="B132" s="18" t="str">
        <f>IF(A132="","",団体設定!$B$6&amp;"-C"&amp;団体設定!$H$5&amp;"-"&amp;A132)</f>
        <v/>
      </c>
      <c r="C132" s="53"/>
      <c r="D132" s="16"/>
      <c r="E132" s="16"/>
      <c r="F132" s="16"/>
      <c r="G132" s="12" t="s">
        <v>57</v>
      </c>
      <c r="H132" s="16"/>
      <c r="I132" s="12" t="s">
        <v>58</v>
      </c>
      <c r="J132" s="16"/>
      <c r="K132" s="12" t="s">
        <v>60</v>
      </c>
      <c r="L132" s="7" t="s">
        <v>65</v>
      </c>
      <c r="M132" s="16"/>
      <c r="N132" s="16"/>
      <c r="O132" s="16"/>
      <c r="P132" s="13">
        <f t="shared" si="10"/>
        <v>0</v>
      </c>
      <c r="Q132" s="9">
        <f t="shared" si="15"/>
        <v>100</v>
      </c>
      <c r="R132" s="10">
        <f t="shared" si="9"/>
        <v>100</v>
      </c>
      <c r="S132" s="11" t="str">
        <f>IF(COUNTA(A132),IF(ISERROR(VLOOKUP(M132+AB132,計算!$A$16:$B$219,2)),"",VLOOKUP(M132+AB132,計算!$A$16:$B$219,2)),"")</f>
        <v/>
      </c>
      <c r="T132" s="9">
        <f t="shared" si="11"/>
        <v>100</v>
      </c>
      <c r="U132" s="10">
        <f t="shared" si="12"/>
        <v>100</v>
      </c>
      <c r="V132" s="11" t="str">
        <f>IF(COUNTA(A132),IF(ISERROR(VLOOKUP(N132+AB132,計算!$A$16:$B$219,2)),"",VLOOKUP(N132+AB132,計算!$A$16:$B$219,2)),"")</f>
        <v/>
      </c>
      <c r="W132" s="9">
        <f t="shared" si="13"/>
        <v>100</v>
      </c>
      <c r="X132" s="10">
        <f t="shared" si="14"/>
        <v>100</v>
      </c>
      <c r="Y132" s="11" t="str">
        <f>IF(COUNTA(A132),IF(ISERROR(VLOOKUP(O132+AB132,計算!$A$16:$B$219,2)),"",VLOOKUP(O132+AB132,計算!$A$16:$B$219,2)),"")</f>
        <v/>
      </c>
      <c r="Z132" s="19" t="str">
        <f>IF(COUNTA(A132),IF(ISERROR(VLOOKUP(MIN(M132,N132,O132)+AB132,計算!$A$16:$B$219,2)),"",VLOOKUP(MIN(M132,N132,O132)+AB132,計算!$A$16:$B$219,2)),"")</f>
        <v/>
      </c>
      <c r="AB132" s="20">
        <v>200</v>
      </c>
    </row>
    <row r="133" spans="1:28" x14ac:dyDescent="0.15">
      <c r="A133" s="16"/>
      <c r="B133" s="18" t="str">
        <f>IF(A133="","",団体設定!$B$6&amp;"-C"&amp;団体設定!$H$5&amp;"-"&amp;A133)</f>
        <v/>
      </c>
      <c r="C133" s="53"/>
      <c r="D133" s="16"/>
      <c r="E133" s="16"/>
      <c r="F133" s="16"/>
      <c r="G133" s="12" t="s">
        <v>57</v>
      </c>
      <c r="H133" s="16"/>
      <c r="I133" s="12" t="s">
        <v>58</v>
      </c>
      <c r="J133" s="16"/>
      <c r="K133" s="12" t="s">
        <v>60</v>
      </c>
      <c r="L133" s="7" t="s">
        <v>65</v>
      </c>
      <c r="M133" s="16"/>
      <c r="N133" s="16"/>
      <c r="O133" s="16"/>
      <c r="P133" s="13">
        <f t="shared" si="10"/>
        <v>0</v>
      </c>
      <c r="Q133" s="9">
        <f t="shared" si="15"/>
        <v>100</v>
      </c>
      <c r="R133" s="10">
        <f t="shared" si="9"/>
        <v>100</v>
      </c>
      <c r="S133" s="11" t="str">
        <f>IF(COUNTA(A133),IF(ISERROR(VLOOKUP(M133+AB133,計算!$A$16:$B$219,2)),"",VLOOKUP(M133+AB133,計算!$A$16:$B$219,2)),"")</f>
        <v/>
      </c>
      <c r="T133" s="9">
        <f t="shared" si="11"/>
        <v>100</v>
      </c>
      <c r="U133" s="10">
        <f t="shared" si="12"/>
        <v>100</v>
      </c>
      <c r="V133" s="11" t="str">
        <f>IF(COUNTA(A133),IF(ISERROR(VLOOKUP(N133+AB133,計算!$A$16:$B$219,2)),"",VLOOKUP(N133+AB133,計算!$A$16:$B$219,2)),"")</f>
        <v/>
      </c>
      <c r="W133" s="9">
        <f t="shared" si="13"/>
        <v>100</v>
      </c>
      <c r="X133" s="10">
        <f t="shared" si="14"/>
        <v>100</v>
      </c>
      <c r="Y133" s="11" t="str">
        <f>IF(COUNTA(A133),IF(ISERROR(VLOOKUP(O133+AB133,計算!$A$16:$B$219,2)),"",VLOOKUP(O133+AB133,計算!$A$16:$B$219,2)),"")</f>
        <v/>
      </c>
      <c r="Z133" s="19" t="str">
        <f>IF(COUNTA(A133),IF(ISERROR(VLOOKUP(MIN(M133,N133,O133)+AB133,計算!$A$16:$B$219,2)),"",VLOOKUP(MIN(M133,N133,O133)+AB133,計算!$A$16:$B$219,2)),"")</f>
        <v/>
      </c>
      <c r="AB133" s="20">
        <v>200</v>
      </c>
    </row>
    <row r="134" spans="1:28" x14ac:dyDescent="0.15">
      <c r="A134" s="16"/>
      <c r="B134" s="18" t="str">
        <f>IF(A134="","",団体設定!$B$6&amp;"-C"&amp;団体設定!$H$5&amp;"-"&amp;A134)</f>
        <v/>
      </c>
      <c r="C134" s="53"/>
      <c r="D134" s="16"/>
      <c r="E134" s="16"/>
      <c r="F134" s="16"/>
      <c r="G134" s="12" t="s">
        <v>57</v>
      </c>
      <c r="H134" s="16"/>
      <c r="I134" s="12" t="s">
        <v>58</v>
      </c>
      <c r="J134" s="16"/>
      <c r="K134" s="12" t="s">
        <v>60</v>
      </c>
      <c r="L134" s="7" t="s">
        <v>65</v>
      </c>
      <c r="M134" s="16"/>
      <c r="N134" s="16"/>
      <c r="O134" s="16"/>
      <c r="P134" s="13">
        <f t="shared" si="10"/>
        <v>0</v>
      </c>
      <c r="Q134" s="9">
        <f t="shared" si="15"/>
        <v>100</v>
      </c>
      <c r="R134" s="10">
        <f t="shared" ref="R134:R156" si="16">IF(RIGHT(Q134,1)="1",Q134-1,IF(RIGHT(Q134,1)="2",Q134-2,IF(RIGHT(Q134,1)="3",Q134-3,IF(RIGHT(Q134,1)="4",Q134-4,IF(RIGHT(Q134,1)="6",Q134-1,IF(RIGHT(Q134,1)="7",Q134-2,IF(RIGHT(Q134,1)="8",Q134-3,IF(RIGHT(Q134,1)="9",Q134-4,Q134))))))))</f>
        <v>100</v>
      </c>
      <c r="S134" s="11" t="str">
        <f>IF(COUNTA(A134),IF(ISERROR(VLOOKUP(M134+AB134,計算!$A$16:$B$219,2)),"",VLOOKUP(M134+AB134,計算!$A$16:$B$219,2)),"")</f>
        <v/>
      </c>
      <c r="T134" s="9">
        <f t="shared" si="11"/>
        <v>100</v>
      </c>
      <c r="U134" s="10">
        <f t="shared" si="12"/>
        <v>100</v>
      </c>
      <c r="V134" s="11" t="str">
        <f>IF(COUNTA(A134),IF(ISERROR(VLOOKUP(N134+AB134,計算!$A$16:$B$219,2)),"",VLOOKUP(N134+AB134,計算!$A$16:$B$219,2)),"")</f>
        <v/>
      </c>
      <c r="W134" s="9">
        <f t="shared" si="13"/>
        <v>100</v>
      </c>
      <c r="X134" s="10">
        <f t="shared" si="14"/>
        <v>100</v>
      </c>
      <c r="Y134" s="11" t="str">
        <f>IF(COUNTA(A134),IF(ISERROR(VLOOKUP(O134+AB134,計算!$A$16:$B$219,2)),"",VLOOKUP(O134+AB134,計算!$A$16:$B$219,2)),"")</f>
        <v/>
      </c>
      <c r="Z134" s="19" t="str">
        <f>IF(COUNTA(A134),IF(ISERROR(VLOOKUP(MIN(M134,N134,O134)+AB134,計算!$A$16:$B$219,2)),"",VLOOKUP(MIN(M134,N134,O134)+AB134,計算!$A$16:$B$219,2)),"")</f>
        <v/>
      </c>
      <c r="AB134" s="20">
        <v>200</v>
      </c>
    </row>
    <row r="135" spans="1:28" x14ac:dyDescent="0.15">
      <c r="A135" s="16"/>
      <c r="B135" s="18" t="str">
        <f>IF(A135="","",団体設定!$B$6&amp;"-C"&amp;団体設定!$H$5&amp;"-"&amp;A135)</f>
        <v/>
      </c>
      <c r="C135" s="53"/>
      <c r="D135" s="16"/>
      <c r="E135" s="16"/>
      <c r="F135" s="16"/>
      <c r="G135" s="12" t="s">
        <v>57</v>
      </c>
      <c r="H135" s="16"/>
      <c r="I135" s="12" t="s">
        <v>58</v>
      </c>
      <c r="J135" s="16"/>
      <c r="K135" s="12" t="s">
        <v>60</v>
      </c>
      <c r="L135" s="7" t="s">
        <v>65</v>
      </c>
      <c r="M135" s="16"/>
      <c r="N135" s="16"/>
      <c r="O135" s="16"/>
      <c r="P135" s="13">
        <f t="shared" ref="P135:P156" si="17">M135+N135+O135</f>
        <v>0</v>
      </c>
      <c r="Q135" s="9">
        <f t="shared" si="15"/>
        <v>100</v>
      </c>
      <c r="R135" s="10">
        <f t="shared" si="16"/>
        <v>100</v>
      </c>
      <c r="S135" s="11" t="str">
        <f>IF(COUNTA(A135),IF(ISERROR(VLOOKUP(M135+AB135,計算!$A$16:$B$219,2)),"",VLOOKUP(M135+AB135,計算!$A$16:$B$219,2)),"")</f>
        <v/>
      </c>
      <c r="T135" s="9">
        <f t="shared" si="11"/>
        <v>100</v>
      </c>
      <c r="U135" s="10">
        <f t="shared" si="12"/>
        <v>100</v>
      </c>
      <c r="V135" s="11" t="str">
        <f>IF(COUNTA(A135),IF(ISERROR(VLOOKUP(N135+AB135,計算!$A$16:$B$219,2)),"",VLOOKUP(N135+AB135,計算!$A$16:$B$219,2)),"")</f>
        <v/>
      </c>
      <c r="W135" s="9">
        <f t="shared" si="13"/>
        <v>100</v>
      </c>
      <c r="X135" s="10">
        <f t="shared" si="14"/>
        <v>100</v>
      </c>
      <c r="Y135" s="11" t="str">
        <f>IF(COUNTA(A135),IF(ISERROR(VLOOKUP(O135+AB135,計算!$A$16:$B$219,2)),"",VLOOKUP(O135+AB135,計算!$A$16:$B$219,2)),"")</f>
        <v/>
      </c>
      <c r="Z135" s="19" t="str">
        <f>IF(COUNTA(A135),IF(ISERROR(VLOOKUP(MIN(M135,N135,O135)+AB135,計算!$A$16:$B$219,2)),"",VLOOKUP(MIN(M135,N135,O135)+AB135,計算!$A$16:$B$219,2)),"")</f>
        <v/>
      </c>
      <c r="AB135" s="20">
        <v>200</v>
      </c>
    </row>
    <row r="136" spans="1:28" x14ac:dyDescent="0.15">
      <c r="A136" s="16"/>
      <c r="B136" s="18" t="str">
        <f>IF(A136="","",団体設定!$B$6&amp;"-C"&amp;団体設定!$H$5&amp;"-"&amp;A136)</f>
        <v/>
      </c>
      <c r="C136" s="53"/>
      <c r="D136" s="16"/>
      <c r="E136" s="16"/>
      <c r="F136" s="16"/>
      <c r="G136" s="12" t="s">
        <v>57</v>
      </c>
      <c r="H136" s="16"/>
      <c r="I136" s="12" t="s">
        <v>58</v>
      </c>
      <c r="J136" s="16"/>
      <c r="K136" s="12" t="s">
        <v>60</v>
      </c>
      <c r="L136" s="7" t="s">
        <v>65</v>
      </c>
      <c r="M136" s="16"/>
      <c r="N136" s="16"/>
      <c r="O136" s="16"/>
      <c r="P136" s="13">
        <f t="shared" si="17"/>
        <v>0</v>
      </c>
      <c r="Q136" s="9">
        <f t="shared" si="15"/>
        <v>100</v>
      </c>
      <c r="R136" s="10">
        <f t="shared" si="16"/>
        <v>100</v>
      </c>
      <c r="S136" s="11" t="str">
        <f>IF(COUNTA(A136),IF(ISERROR(VLOOKUP(M136+AB136,計算!$A$16:$B$219,2)),"",VLOOKUP(M136+AB136,計算!$A$16:$B$219,2)),"")</f>
        <v/>
      </c>
      <c r="T136" s="9">
        <f t="shared" ref="T136:T156" si="18">N136+100</f>
        <v>100</v>
      </c>
      <c r="U136" s="10">
        <f t="shared" ref="U136:U156" si="19">IF(RIGHT(T136,1)="1",T136-1,IF(RIGHT(T136,1)="2",T136-2,IF(RIGHT(T136,1)="3",T136-3,IF(RIGHT(T136,1)="4",T136-4,IF(RIGHT(T136,1)="6",T136-1,IF(RIGHT(T136,1)="7",T136-2,IF(RIGHT(T136,1)="8",T136-3,IF(RIGHT(T136,1)="9",T136-4,T136))))))))</f>
        <v>100</v>
      </c>
      <c r="V136" s="11" t="str">
        <f>IF(COUNTA(A136),IF(ISERROR(VLOOKUP(N136+AB136,計算!$A$16:$B$219,2)),"",VLOOKUP(N136+AB136,計算!$A$16:$B$219,2)),"")</f>
        <v/>
      </c>
      <c r="W136" s="9">
        <f t="shared" ref="W136:W156" si="20">O136+100</f>
        <v>100</v>
      </c>
      <c r="X136" s="10">
        <f t="shared" ref="X136:X156" si="21">IF(RIGHT(W136,1)="1",W136-1,IF(RIGHT(W136,1)="2",W136-2,IF(RIGHT(W136,1)="3",W136-3,IF(RIGHT(W136,1)="4",W136-4,IF(RIGHT(W136,1)="6",W136-1,IF(RIGHT(W136,1)="7",W136-2,IF(RIGHT(W136,1)="8",W136-3,IF(RIGHT(W136,1)="9",W136-4,W136))))))))</f>
        <v>100</v>
      </c>
      <c r="Y136" s="11" t="str">
        <f>IF(COUNTA(A136),IF(ISERROR(VLOOKUP(O136+AB136,計算!$A$16:$B$219,2)),"",VLOOKUP(O136+AB136,計算!$A$16:$B$219,2)),"")</f>
        <v/>
      </c>
      <c r="Z136" s="19" t="str">
        <f>IF(COUNTA(A136),IF(ISERROR(VLOOKUP(MIN(M136,N136,O136)+AB136,計算!$A$16:$B$219,2)),"",VLOOKUP(MIN(M136,N136,O136)+AB136,計算!$A$16:$B$219,2)),"")</f>
        <v/>
      </c>
      <c r="AB136" s="20">
        <v>200</v>
      </c>
    </row>
    <row r="137" spans="1:28" x14ac:dyDescent="0.15">
      <c r="A137" s="16"/>
      <c r="B137" s="18" t="str">
        <f>IF(A137="","",団体設定!$B$6&amp;"-C"&amp;団体設定!$H$5&amp;"-"&amp;A137)</f>
        <v/>
      </c>
      <c r="C137" s="53"/>
      <c r="D137" s="16"/>
      <c r="E137" s="16"/>
      <c r="F137" s="16"/>
      <c r="G137" s="12" t="s">
        <v>57</v>
      </c>
      <c r="H137" s="16"/>
      <c r="I137" s="12" t="s">
        <v>58</v>
      </c>
      <c r="J137" s="16"/>
      <c r="K137" s="12" t="s">
        <v>60</v>
      </c>
      <c r="L137" s="7" t="s">
        <v>65</v>
      </c>
      <c r="M137" s="16"/>
      <c r="N137" s="16"/>
      <c r="O137" s="16"/>
      <c r="P137" s="13">
        <f t="shared" si="17"/>
        <v>0</v>
      </c>
      <c r="Q137" s="9">
        <f t="shared" ref="Q137:Q156" si="22">M137+100</f>
        <v>100</v>
      </c>
      <c r="R137" s="10">
        <f t="shared" si="16"/>
        <v>100</v>
      </c>
      <c r="S137" s="11" t="str">
        <f>IF(COUNTA(A137),IF(ISERROR(VLOOKUP(M137+AB137,計算!$A$16:$B$219,2)),"",VLOOKUP(M137+AB137,計算!$A$16:$B$219,2)),"")</f>
        <v/>
      </c>
      <c r="T137" s="9">
        <f t="shared" si="18"/>
        <v>100</v>
      </c>
      <c r="U137" s="10">
        <f t="shared" si="19"/>
        <v>100</v>
      </c>
      <c r="V137" s="11" t="str">
        <f>IF(COUNTA(A137),IF(ISERROR(VLOOKUP(N137+AB137,計算!$A$16:$B$219,2)),"",VLOOKUP(N137+AB137,計算!$A$16:$B$219,2)),"")</f>
        <v/>
      </c>
      <c r="W137" s="9">
        <f t="shared" si="20"/>
        <v>100</v>
      </c>
      <c r="X137" s="10">
        <f t="shared" si="21"/>
        <v>100</v>
      </c>
      <c r="Y137" s="11" t="str">
        <f>IF(COUNTA(A137),IF(ISERROR(VLOOKUP(O137+AB137,計算!$A$16:$B$219,2)),"",VLOOKUP(O137+AB137,計算!$A$16:$B$219,2)),"")</f>
        <v/>
      </c>
      <c r="Z137" s="19" t="str">
        <f>IF(COUNTA(A137),IF(ISERROR(VLOOKUP(MIN(M137,N137,O137)+AB137,計算!$A$16:$B$219,2)),"",VLOOKUP(MIN(M137,N137,O137)+AB137,計算!$A$16:$B$219,2)),"")</f>
        <v/>
      </c>
      <c r="AB137" s="20">
        <v>200</v>
      </c>
    </row>
    <row r="138" spans="1:28" x14ac:dyDescent="0.15">
      <c r="A138" s="16"/>
      <c r="B138" s="18" t="str">
        <f>IF(A138="","",団体設定!$B$6&amp;"-C"&amp;団体設定!$H$5&amp;"-"&amp;A138)</f>
        <v/>
      </c>
      <c r="C138" s="53"/>
      <c r="D138" s="16"/>
      <c r="E138" s="16"/>
      <c r="F138" s="16"/>
      <c r="G138" s="12" t="s">
        <v>57</v>
      </c>
      <c r="H138" s="16"/>
      <c r="I138" s="12" t="s">
        <v>58</v>
      </c>
      <c r="J138" s="16"/>
      <c r="K138" s="12" t="s">
        <v>60</v>
      </c>
      <c r="L138" s="7" t="s">
        <v>65</v>
      </c>
      <c r="M138" s="16"/>
      <c r="N138" s="16"/>
      <c r="O138" s="16"/>
      <c r="P138" s="13">
        <f t="shared" si="17"/>
        <v>0</v>
      </c>
      <c r="Q138" s="9">
        <f t="shared" si="22"/>
        <v>100</v>
      </c>
      <c r="R138" s="10">
        <f t="shared" si="16"/>
        <v>100</v>
      </c>
      <c r="S138" s="11" t="str">
        <f>IF(COUNTA(A138),IF(ISERROR(VLOOKUP(M138+AB138,計算!$A$16:$B$219,2)),"",VLOOKUP(M138+AB138,計算!$A$16:$B$219,2)),"")</f>
        <v/>
      </c>
      <c r="T138" s="9">
        <f t="shared" si="18"/>
        <v>100</v>
      </c>
      <c r="U138" s="10">
        <f t="shared" si="19"/>
        <v>100</v>
      </c>
      <c r="V138" s="11" t="str">
        <f>IF(COUNTA(A138),IF(ISERROR(VLOOKUP(N138+AB138,計算!$A$16:$B$219,2)),"",VLOOKUP(N138+AB138,計算!$A$16:$B$219,2)),"")</f>
        <v/>
      </c>
      <c r="W138" s="9">
        <f t="shared" si="20"/>
        <v>100</v>
      </c>
      <c r="X138" s="10">
        <f t="shared" si="21"/>
        <v>100</v>
      </c>
      <c r="Y138" s="11" t="str">
        <f>IF(COUNTA(A138),IF(ISERROR(VLOOKUP(O138+AB138,計算!$A$16:$B$219,2)),"",VLOOKUP(O138+AB138,計算!$A$16:$B$219,2)),"")</f>
        <v/>
      </c>
      <c r="Z138" s="19" t="str">
        <f>IF(COUNTA(A138),IF(ISERROR(VLOOKUP(MIN(M138,N138,O138)+AB138,計算!$A$16:$B$219,2)),"",VLOOKUP(MIN(M138,N138,O138)+AB138,計算!$A$16:$B$219,2)),"")</f>
        <v/>
      </c>
      <c r="AB138" s="20">
        <v>200</v>
      </c>
    </row>
    <row r="139" spans="1:28" x14ac:dyDescent="0.15">
      <c r="A139" s="16"/>
      <c r="B139" s="18" t="str">
        <f>IF(A139="","",団体設定!$B$6&amp;"-C"&amp;団体設定!$H$5&amp;"-"&amp;A139)</f>
        <v/>
      </c>
      <c r="C139" s="53"/>
      <c r="D139" s="16"/>
      <c r="E139" s="16"/>
      <c r="F139" s="16"/>
      <c r="G139" s="12" t="s">
        <v>57</v>
      </c>
      <c r="H139" s="16"/>
      <c r="I139" s="12" t="s">
        <v>58</v>
      </c>
      <c r="J139" s="16"/>
      <c r="K139" s="12" t="s">
        <v>60</v>
      </c>
      <c r="L139" s="7" t="s">
        <v>65</v>
      </c>
      <c r="M139" s="16"/>
      <c r="N139" s="16"/>
      <c r="O139" s="16"/>
      <c r="P139" s="13">
        <f t="shared" si="17"/>
        <v>0</v>
      </c>
      <c r="Q139" s="9">
        <f t="shared" si="22"/>
        <v>100</v>
      </c>
      <c r="R139" s="10">
        <f t="shared" si="16"/>
        <v>100</v>
      </c>
      <c r="S139" s="11" t="str">
        <f>IF(COUNTA(A139),IF(ISERROR(VLOOKUP(M139+AB139,計算!$A$16:$B$219,2)),"",VLOOKUP(M139+AB139,計算!$A$16:$B$219,2)),"")</f>
        <v/>
      </c>
      <c r="T139" s="9">
        <f t="shared" si="18"/>
        <v>100</v>
      </c>
      <c r="U139" s="10">
        <f t="shared" si="19"/>
        <v>100</v>
      </c>
      <c r="V139" s="11" t="str">
        <f>IF(COUNTA(A139),IF(ISERROR(VLOOKUP(N139+AB139,計算!$A$16:$B$219,2)),"",VLOOKUP(N139+AB139,計算!$A$16:$B$219,2)),"")</f>
        <v/>
      </c>
      <c r="W139" s="9">
        <f t="shared" si="20"/>
        <v>100</v>
      </c>
      <c r="X139" s="10">
        <f t="shared" si="21"/>
        <v>100</v>
      </c>
      <c r="Y139" s="11" t="str">
        <f>IF(COUNTA(A139),IF(ISERROR(VLOOKUP(O139+AB139,計算!$A$16:$B$219,2)),"",VLOOKUP(O139+AB139,計算!$A$16:$B$219,2)),"")</f>
        <v/>
      </c>
      <c r="Z139" s="19" t="str">
        <f>IF(COUNTA(A139),IF(ISERROR(VLOOKUP(MIN(M139,N139,O139)+AB139,計算!$A$16:$B$219,2)),"",VLOOKUP(MIN(M139,N139,O139)+AB139,計算!$A$16:$B$219,2)),"")</f>
        <v/>
      </c>
      <c r="AB139" s="20">
        <v>200</v>
      </c>
    </row>
    <row r="140" spans="1:28" x14ac:dyDescent="0.15">
      <c r="A140" s="16"/>
      <c r="B140" s="18" t="str">
        <f>IF(A140="","",団体設定!$B$6&amp;"-C"&amp;団体設定!$H$5&amp;"-"&amp;A140)</f>
        <v/>
      </c>
      <c r="C140" s="53"/>
      <c r="D140" s="16"/>
      <c r="E140" s="16"/>
      <c r="F140" s="16"/>
      <c r="G140" s="12" t="s">
        <v>57</v>
      </c>
      <c r="H140" s="16"/>
      <c r="I140" s="12" t="s">
        <v>58</v>
      </c>
      <c r="J140" s="16"/>
      <c r="K140" s="12" t="s">
        <v>60</v>
      </c>
      <c r="L140" s="7" t="s">
        <v>65</v>
      </c>
      <c r="M140" s="16"/>
      <c r="N140" s="16"/>
      <c r="O140" s="16"/>
      <c r="P140" s="13">
        <f t="shared" si="17"/>
        <v>0</v>
      </c>
      <c r="Q140" s="9">
        <f t="shared" si="22"/>
        <v>100</v>
      </c>
      <c r="R140" s="10">
        <f t="shared" si="16"/>
        <v>100</v>
      </c>
      <c r="S140" s="11" t="str">
        <f>IF(COUNTA(A140),IF(ISERROR(VLOOKUP(M140+AB140,計算!$A$16:$B$219,2)),"",VLOOKUP(M140+AB140,計算!$A$16:$B$219,2)),"")</f>
        <v/>
      </c>
      <c r="T140" s="9">
        <f t="shared" si="18"/>
        <v>100</v>
      </c>
      <c r="U140" s="10">
        <f t="shared" si="19"/>
        <v>100</v>
      </c>
      <c r="V140" s="11" t="str">
        <f>IF(COUNTA(A140),IF(ISERROR(VLOOKUP(N140+AB140,計算!$A$16:$B$219,2)),"",VLOOKUP(N140+AB140,計算!$A$16:$B$219,2)),"")</f>
        <v/>
      </c>
      <c r="W140" s="9">
        <f t="shared" si="20"/>
        <v>100</v>
      </c>
      <c r="X140" s="10">
        <f t="shared" si="21"/>
        <v>100</v>
      </c>
      <c r="Y140" s="11" t="str">
        <f>IF(COUNTA(A140),IF(ISERROR(VLOOKUP(O140+AB140,計算!$A$16:$B$219,2)),"",VLOOKUP(O140+AB140,計算!$A$16:$B$219,2)),"")</f>
        <v/>
      </c>
      <c r="Z140" s="19" t="str">
        <f>IF(COUNTA(A140),IF(ISERROR(VLOOKUP(MIN(M140,N140,O140)+AB140,計算!$A$16:$B$219,2)),"",VLOOKUP(MIN(M140,N140,O140)+AB140,計算!$A$16:$B$219,2)),"")</f>
        <v/>
      </c>
      <c r="AB140" s="20">
        <v>200</v>
      </c>
    </row>
    <row r="141" spans="1:28" x14ac:dyDescent="0.15">
      <c r="A141" s="16"/>
      <c r="B141" s="18" t="str">
        <f>IF(A141="","",団体設定!$B$6&amp;"-C"&amp;団体設定!$H$5&amp;"-"&amp;A141)</f>
        <v/>
      </c>
      <c r="C141" s="53"/>
      <c r="D141" s="16"/>
      <c r="E141" s="16"/>
      <c r="F141" s="16"/>
      <c r="G141" s="12" t="s">
        <v>57</v>
      </c>
      <c r="H141" s="16"/>
      <c r="I141" s="12" t="s">
        <v>58</v>
      </c>
      <c r="J141" s="16"/>
      <c r="K141" s="12" t="s">
        <v>60</v>
      </c>
      <c r="L141" s="7" t="s">
        <v>65</v>
      </c>
      <c r="M141" s="16"/>
      <c r="N141" s="16"/>
      <c r="O141" s="16"/>
      <c r="P141" s="13">
        <f t="shared" si="17"/>
        <v>0</v>
      </c>
      <c r="Q141" s="9">
        <f t="shared" si="22"/>
        <v>100</v>
      </c>
      <c r="R141" s="10">
        <f t="shared" si="16"/>
        <v>100</v>
      </c>
      <c r="S141" s="11" t="str">
        <f>IF(COUNTA(A141),IF(ISERROR(VLOOKUP(M141+AB141,計算!$A$16:$B$219,2)),"",VLOOKUP(M141+AB141,計算!$A$16:$B$219,2)),"")</f>
        <v/>
      </c>
      <c r="T141" s="9">
        <f t="shared" si="18"/>
        <v>100</v>
      </c>
      <c r="U141" s="10">
        <f t="shared" si="19"/>
        <v>100</v>
      </c>
      <c r="V141" s="11" t="str">
        <f>IF(COUNTA(A141),IF(ISERROR(VLOOKUP(N141+AB141,計算!$A$16:$B$219,2)),"",VLOOKUP(N141+AB141,計算!$A$16:$B$219,2)),"")</f>
        <v/>
      </c>
      <c r="W141" s="9">
        <f t="shared" si="20"/>
        <v>100</v>
      </c>
      <c r="X141" s="10">
        <f t="shared" si="21"/>
        <v>100</v>
      </c>
      <c r="Y141" s="11" t="str">
        <f>IF(COUNTA(A141),IF(ISERROR(VLOOKUP(O141+AB141,計算!$A$16:$B$219,2)),"",VLOOKUP(O141+AB141,計算!$A$16:$B$219,2)),"")</f>
        <v/>
      </c>
      <c r="Z141" s="19" t="str">
        <f>IF(COUNTA(A141),IF(ISERROR(VLOOKUP(MIN(M141,N141,O141)+AB141,計算!$A$16:$B$219,2)),"",VLOOKUP(MIN(M141,N141,O141)+AB141,計算!$A$16:$B$219,2)),"")</f>
        <v/>
      </c>
      <c r="AB141" s="20">
        <v>200</v>
      </c>
    </row>
    <row r="142" spans="1:28" x14ac:dyDescent="0.15">
      <c r="A142" s="16"/>
      <c r="B142" s="18" t="str">
        <f>IF(A142="","",団体設定!$B$6&amp;"-C"&amp;団体設定!$H$5&amp;"-"&amp;A142)</f>
        <v/>
      </c>
      <c r="C142" s="53"/>
      <c r="D142" s="16"/>
      <c r="E142" s="16"/>
      <c r="F142" s="16"/>
      <c r="G142" s="12" t="s">
        <v>57</v>
      </c>
      <c r="H142" s="16"/>
      <c r="I142" s="12" t="s">
        <v>58</v>
      </c>
      <c r="J142" s="16"/>
      <c r="K142" s="12" t="s">
        <v>60</v>
      </c>
      <c r="L142" s="7" t="s">
        <v>65</v>
      </c>
      <c r="M142" s="16"/>
      <c r="N142" s="16"/>
      <c r="O142" s="16"/>
      <c r="P142" s="13">
        <f t="shared" si="17"/>
        <v>0</v>
      </c>
      <c r="Q142" s="9">
        <f t="shared" si="22"/>
        <v>100</v>
      </c>
      <c r="R142" s="10">
        <f t="shared" si="16"/>
        <v>100</v>
      </c>
      <c r="S142" s="11" t="str">
        <f>IF(COUNTA(A142),IF(ISERROR(VLOOKUP(M142+AB142,計算!$A$16:$B$219,2)),"",VLOOKUP(M142+AB142,計算!$A$16:$B$219,2)),"")</f>
        <v/>
      </c>
      <c r="T142" s="9">
        <f t="shared" si="18"/>
        <v>100</v>
      </c>
      <c r="U142" s="10">
        <f t="shared" si="19"/>
        <v>100</v>
      </c>
      <c r="V142" s="11" t="str">
        <f>IF(COUNTA(A142),IF(ISERROR(VLOOKUP(N142+AB142,計算!$A$16:$B$219,2)),"",VLOOKUP(N142+AB142,計算!$A$16:$B$219,2)),"")</f>
        <v/>
      </c>
      <c r="W142" s="9">
        <f t="shared" si="20"/>
        <v>100</v>
      </c>
      <c r="X142" s="10">
        <f t="shared" si="21"/>
        <v>100</v>
      </c>
      <c r="Y142" s="11" t="str">
        <f>IF(COUNTA(A142),IF(ISERROR(VLOOKUP(O142+AB142,計算!$A$16:$B$219,2)),"",VLOOKUP(O142+AB142,計算!$A$16:$B$219,2)),"")</f>
        <v/>
      </c>
      <c r="Z142" s="19" t="str">
        <f>IF(COUNTA(A142),IF(ISERROR(VLOOKUP(MIN(M142,N142,O142)+AB142,計算!$A$16:$B$219,2)),"",VLOOKUP(MIN(M142,N142,O142)+AB142,計算!$A$16:$B$219,2)),"")</f>
        <v/>
      </c>
      <c r="AB142" s="20">
        <v>200</v>
      </c>
    </row>
    <row r="143" spans="1:28" x14ac:dyDescent="0.15">
      <c r="A143" s="16"/>
      <c r="B143" s="18" t="str">
        <f>IF(A143="","",団体設定!$B$6&amp;"-C"&amp;団体設定!$H$5&amp;"-"&amp;A143)</f>
        <v/>
      </c>
      <c r="C143" s="53"/>
      <c r="D143" s="16"/>
      <c r="E143" s="16"/>
      <c r="F143" s="16"/>
      <c r="G143" s="12" t="s">
        <v>57</v>
      </c>
      <c r="H143" s="16"/>
      <c r="I143" s="12" t="s">
        <v>58</v>
      </c>
      <c r="J143" s="16"/>
      <c r="K143" s="12" t="s">
        <v>60</v>
      </c>
      <c r="L143" s="7" t="s">
        <v>65</v>
      </c>
      <c r="M143" s="16"/>
      <c r="N143" s="16"/>
      <c r="O143" s="16"/>
      <c r="P143" s="13">
        <f t="shared" si="17"/>
        <v>0</v>
      </c>
      <c r="Q143" s="9">
        <f t="shared" si="22"/>
        <v>100</v>
      </c>
      <c r="R143" s="10">
        <f t="shared" si="16"/>
        <v>100</v>
      </c>
      <c r="S143" s="11" t="str">
        <f>IF(COUNTA(A143),IF(ISERROR(VLOOKUP(M143+AB143,計算!$A$16:$B$219,2)),"",VLOOKUP(M143+AB143,計算!$A$16:$B$219,2)),"")</f>
        <v/>
      </c>
      <c r="T143" s="9">
        <f t="shared" si="18"/>
        <v>100</v>
      </c>
      <c r="U143" s="10">
        <f t="shared" si="19"/>
        <v>100</v>
      </c>
      <c r="V143" s="11" t="str">
        <f>IF(COUNTA(A143),IF(ISERROR(VLOOKUP(N143+AB143,計算!$A$16:$B$219,2)),"",VLOOKUP(N143+AB143,計算!$A$16:$B$219,2)),"")</f>
        <v/>
      </c>
      <c r="W143" s="9">
        <f t="shared" si="20"/>
        <v>100</v>
      </c>
      <c r="X143" s="10">
        <f t="shared" si="21"/>
        <v>100</v>
      </c>
      <c r="Y143" s="11" t="str">
        <f>IF(COUNTA(A143),IF(ISERROR(VLOOKUP(O143+AB143,計算!$A$16:$B$219,2)),"",VLOOKUP(O143+AB143,計算!$A$16:$B$219,2)),"")</f>
        <v/>
      </c>
      <c r="Z143" s="19" t="str">
        <f>IF(COUNTA(A143),IF(ISERROR(VLOOKUP(MIN(M143,N143,O143)+AB143,計算!$A$16:$B$219,2)),"",VLOOKUP(MIN(M143,N143,O143)+AB143,計算!$A$16:$B$219,2)),"")</f>
        <v/>
      </c>
      <c r="AB143" s="20">
        <v>200</v>
      </c>
    </row>
    <row r="144" spans="1:28" x14ac:dyDescent="0.15">
      <c r="A144" s="16"/>
      <c r="B144" s="18" t="str">
        <f>IF(A144="","",団体設定!$B$6&amp;"-C"&amp;団体設定!$H$5&amp;"-"&amp;A144)</f>
        <v/>
      </c>
      <c r="C144" s="53"/>
      <c r="D144" s="16"/>
      <c r="E144" s="16"/>
      <c r="F144" s="16"/>
      <c r="G144" s="12" t="s">
        <v>57</v>
      </c>
      <c r="H144" s="16"/>
      <c r="I144" s="12" t="s">
        <v>58</v>
      </c>
      <c r="J144" s="16"/>
      <c r="K144" s="12" t="s">
        <v>60</v>
      </c>
      <c r="L144" s="7" t="s">
        <v>65</v>
      </c>
      <c r="M144" s="16"/>
      <c r="N144" s="16"/>
      <c r="O144" s="16"/>
      <c r="P144" s="13">
        <f t="shared" si="17"/>
        <v>0</v>
      </c>
      <c r="Q144" s="9">
        <f t="shared" si="22"/>
        <v>100</v>
      </c>
      <c r="R144" s="10">
        <f t="shared" si="16"/>
        <v>100</v>
      </c>
      <c r="S144" s="11" t="str">
        <f>IF(COUNTA(A144),IF(ISERROR(VLOOKUP(M144+AB144,計算!$A$16:$B$219,2)),"",VLOOKUP(M144+AB144,計算!$A$16:$B$219,2)),"")</f>
        <v/>
      </c>
      <c r="T144" s="9">
        <f t="shared" si="18"/>
        <v>100</v>
      </c>
      <c r="U144" s="10">
        <f t="shared" si="19"/>
        <v>100</v>
      </c>
      <c r="V144" s="11" t="str">
        <f>IF(COUNTA(A144),IF(ISERROR(VLOOKUP(N144+AB144,計算!$A$16:$B$219,2)),"",VLOOKUP(N144+AB144,計算!$A$16:$B$219,2)),"")</f>
        <v/>
      </c>
      <c r="W144" s="9">
        <f t="shared" si="20"/>
        <v>100</v>
      </c>
      <c r="X144" s="10">
        <f t="shared" si="21"/>
        <v>100</v>
      </c>
      <c r="Y144" s="11" t="str">
        <f>IF(COUNTA(A144),IF(ISERROR(VLOOKUP(O144+AB144,計算!$A$16:$B$219,2)),"",VLOOKUP(O144+AB144,計算!$A$16:$B$219,2)),"")</f>
        <v/>
      </c>
      <c r="Z144" s="19" t="str">
        <f>IF(COUNTA(A144),IF(ISERROR(VLOOKUP(MIN(M144,N144,O144)+AB144,計算!$A$16:$B$219,2)),"",VLOOKUP(MIN(M144,N144,O144)+AB144,計算!$A$16:$B$219,2)),"")</f>
        <v/>
      </c>
      <c r="AB144" s="20">
        <v>200</v>
      </c>
    </row>
    <row r="145" spans="1:28" x14ac:dyDescent="0.15">
      <c r="A145" s="16"/>
      <c r="B145" s="18" t="str">
        <f>IF(A145="","",団体設定!$B$6&amp;"-C"&amp;団体設定!$H$5&amp;"-"&amp;A145)</f>
        <v/>
      </c>
      <c r="C145" s="53"/>
      <c r="D145" s="16"/>
      <c r="E145" s="16"/>
      <c r="F145" s="16"/>
      <c r="G145" s="12" t="s">
        <v>57</v>
      </c>
      <c r="H145" s="16"/>
      <c r="I145" s="12" t="s">
        <v>58</v>
      </c>
      <c r="J145" s="16"/>
      <c r="K145" s="12" t="s">
        <v>60</v>
      </c>
      <c r="L145" s="7" t="s">
        <v>65</v>
      </c>
      <c r="M145" s="16"/>
      <c r="N145" s="16"/>
      <c r="O145" s="16"/>
      <c r="P145" s="13">
        <f t="shared" si="17"/>
        <v>0</v>
      </c>
      <c r="Q145" s="9">
        <f t="shared" si="22"/>
        <v>100</v>
      </c>
      <c r="R145" s="10">
        <f t="shared" si="16"/>
        <v>100</v>
      </c>
      <c r="S145" s="11" t="str">
        <f>IF(COUNTA(A145),IF(ISERROR(VLOOKUP(M145+AB145,計算!$A$16:$B$219,2)),"",VLOOKUP(M145+AB145,計算!$A$16:$B$219,2)),"")</f>
        <v/>
      </c>
      <c r="T145" s="9">
        <f t="shared" si="18"/>
        <v>100</v>
      </c>
      <c r="U145" s="10">
        <f t="shared" si="19"/>
        <v>100</v>
      </c>
      <c r="V145" s="11" t="str">
        <f>IF(COUNTA(A145),IF(ISERROR(VLOOKUP(N145+AB145,計算!$A$16:$B$219,2)),"",VLOOKUP(N145+AB145,計算!$A$16:$B$219,2)),"")</f>
        <v/>
      </c>
      <c r="W145" s="9">
        <f t="shared" si="20"/>
        <v>100</v>
      </c>
      <c r="X145" s="10">
        <f t="shared" si="21"/>
        <v>100</v>
      </c>
      <c r="Y145" s="11" t="str">
        <f>IF(COUNTA(A145),IF(ISERROR(VLOOKUP(O145+AB145,計算!$A$16:$B$219,2)),"",VLOOKUP(O145+AB145,計算!$A$16:$B$219,2)),"")</f>
        <v/>
      </c>
      <c r="Z145" s="19" t="str">
        <f>IF(COUNTA(A145),IF(ISERROR(VLOOKUP(MIN(M145,N145,O145)+AB145,計算!$A$16:$B$219,2)),"",VLOOKUP(MIN(M145,N145,O145)+AB145,計算!$A$16:$B$219,2)),"")</f>
        <v/>
      </c>
      <c r="AB145" s="20">
        <v>200</v>
      </c>
    </row>
    <row r="146" spans="1:28" x14ac:dyDescent="0.15">
      <c r="A146" s="16"/>
      <c r="B146" s="18" t="str">
        <f>IF(A146="","",団体設定!$B$6&amp;"-C"&amp;団体設定!$H$5&amp;"-"&amp;A146)</f>
        <v/>
      </c>
      <c r="C146" s="53"/>
      <c r="D146" s="16"/>
      <c r="E146" s="16"/>
      <c r="F146" s="16"/>
      <c r="G146" s="12" t="s">
        <v>57</v>
      </c>
      <c r="H146" s="16"/>
      <c r="I146" s="12" t="s">
        <v>58</v>
      </c>
      <c r="J146" s="16"/>
      <c r="K146" s="12" t="s">
        <v>60</v>
      </c>
      <c r="L146" s="7" t="s">
        <v>65</v>
      </c>
      <c r="M146" s="16"/>
      <c r="N146" s="16"/>
      <c r="O146" s="16"/>
      <c r="P146" s="13">
        <f t="shared" si="17"/>
        <v>0</v>
      </c>
      <c r="Q146" s="9">
        <f t="shared" si="22"/>
        <v>100</v>
      </c>
      <c r="R146" s="10">
        <f t="shared" si="16"/>
        <v>100</v>
      </c>
      <c r="S146" s="11" t="str">
        <f>IF(COUNTA(A146),IF(ISERROR(VLOOKUP(M146+AB146,計算!$A$16:$B$219,2)),"",VLOOKUP(M146+AB146,計算!$A$16:$B$219,2)),"")</f>
        <v/>
      </c>
      <c r="T146" s="9">
        <f t="shared" si="18"/>
        <v>100</v>
      </c>
      <c r="U146" s="10">
        <f t="shared" si="19"/>
        <v>100</v>
      </c>
      <c r="V146" s="11" t="str">
        <f>IF(COUNTA(A146),IF(ISERROR(VLOOKUP(N146+AB146,計算!$A$16:$B$219,2)),"",VLOOKUP(N146+AB146,計算!$A$16:$B$219,2)),"")</f>
        <v/>
      </c>
      <c r="W146" s="9">
        <f t="shared" si="20"/>
        <v>100</v>
      </c>
      <c r="X146" s="10">
        <f t="shared" si="21"/>
        <v>100</v>
      </c>
      <c r="Y146" s="11" t="str">
        <f>IF(COUNTA(A146),IF(ISERROR(VLOOKUP(O146+AB146,計算!$A$16:$B$219,2)),"",VLOOKUP(O146+AB146,計算!$A$16:$B$219,2)),"")</f>
        <v/>
      </c>
      <c r="Z146" s="19" t="str">
        <f>IF(COUNTA(A146),IF(ISERROR(VLOOKUP(MIN(M146,N146,O146)+AB146,計算!$A$16:$B$219,2)),"",VLOOKUP(MIN(M146,N146,O146)+AB146,計算!$A$16:$B$219,2)),"")</f>
        <v/>
      </c>
      <c r="AB146" s="20">
        <v>200</v>
      </c>
    </row>
    <row r="147" spans="1:28" x14ac:dyDescent="0.15">
      <c r="A147" s="16"/>
      <c r="B147" s="18" t="str">
        <f>IF(A147="","",団体設定!$B$6&amp;"-C"&amp;団体設定!$H$5&amp;"-"&amp;A147)</f>
        <v/>
      </c>
      <c r="C147" s="53"/>
      <c r="D147" s="16"/>
      <c r="E147" s="16"/>
      <c r="F147" s="16"/>
      <c r="G147" s="12" t="s">
        <v>57</v>
      </c>
      <c r="H147" s="16"/>
      <c r="I147" s="12" t="s">
        <v>58</v>
      </c>
      <c r="J147" s="16"/>
      <c r="K147" s="12" t="s">
        <v>60</v>
      </c>
      <c r="L147" s="7" t="s">
        <v>65</v>
      </c>
      <c r="M147" s="16"/>
      <c r="N147" s="16"/>
      <c r="O147" s="16"/>
      <c r="P147" s="13">
        <f t="shared" si="17"/>
        <v>0</v>
      </c>
      <c r="Q147" s="9">
        <f t="shared" si="22"/>
        <v>100</v>
      </c>
      <c r="R147" s="10">
        <f t="shared" si="16"/>
        <v>100</v>
      </c>
      <c r="S147" s="11" t="str">
        <f>IF(COUNTA(A147),IF(ISERROR(VLOOKUP(M147+AB147,計算!$A$16:$B$219,2)),"",VLOOKUP(M147+AB147,計算!$A$16:$B$219,2)),"")</f>
        <v/>
      </c>
      <c r="T147" s="9">
        <f t="shared" si="18"/>
        <v>100</v>
      </c>
      <c r="U147" s="10">
        <f t="shared" si="19"/>
        <v>100</v>
      </c>
      <c r="V147" s="11" t="str">
        <f>IF(COUNTA(A147),IF(ISERROR(VLOOKUP(N147+AB147,計算!$A$16:$B$219,2)),"",VLOOKUP(N147+AB147,計算!$A$16:$B$219,2)),"")</f>
        <v/>
      </c>
      <c r="W147" s="9">
        <f t="shared" si="20"/>
        <v>100</v>
      </c>
      <c r="X147" s="10">
        <f t="shared" si="21"/>
        <v>100</v>
      </c>
      <c r="Y147" s="11" t="str">
        <f>IF(COUNTA(A147),IF(ISERROR(VLOOKUP(O147+AB147,計算!$A$16:$B$219,2)),"",VLOOKUP(O147+AB147,計算!$A$16:$B$219,2)),"")</f>
        <v/>
      </c>
      <c r="Z147" s="19" t="str">
        <f>IF(COUNTA(A147),IF(ISERROR(VLOOKUP(MIN(M147,N147,O147)+AB147,計算!$A$16:$B$219,2)),"",VLOOKUP(MIN(M147,N147,O147)+AB147,計算!$A$16:$B$219,2)),"")</f>
        <v/>
      </c>
      <c r="AB147" s="20">
        <v>200</v>
      </c>
    </row>
    <row r="148" spans="1:28" x14ac:dyDescent="0.15">
      <c r="A148" s="16"/>
      <c r="B148" s="18" t="str">
        <f>IF(A148="","",団体設定!$B$6&amp;"-C"&amp;団体設定!$H$5&amp;"-"&amp;A148)</f>
        <v/>
      </c>
      <c r="C148" s="53"/>
      <c r="D148" s="16"/>
      <c r="E148" s="16"/>
      <c r="F148" s="16"/>
      <c r="G148" s="12" t="s">
        <v>57</v>
      </c>
      <c r="H148" s="16"/>
      <c r="I148" s="12" t="s">
        <v>58</v>
      </c>
      <c r="J148" s="16"/>
      <c r="K148" s="12" t="s">
        <v>60</v>
      </c>
      <c r="L148" s="7" t="s">
        <v>65</v>
      </c>
      <c r="M148" s="16"/>
      <c r="N148" s="16"/>
      <c r="O148" s="16"/>
      <c r="P148" s="13">
        <f t="shared" si="17"/>
        <v>0</v>
      </c>
      <c r="Q148" s="9">
        <f t="shared" si="22"/>
        <v>100</v>
      </c>
      <c r="R148" s="10">
        <f t="shared" si="16"/>
        <v>100</v>
      </c>
      <c r="S148" s="11" t="str">
        <f>IF(COUNTA(A148),IF(ISERROR(VLOOKUP(M148+AB148,計算!$A$16:$B$219,2)),"",VLOOKUP(M148+AB148,計算!$A$16:$B$219,2)),"")</f>
        <v/>
      </c>
      <c r="T148" s="9">
        <f t="shared" si="18"/>
        <v>100</v>
      </c>
      <c r="U148" s="10">
        <f t="shared" si="19"/>
        <v>100</v>
      </c>
      <c r="V148" s="11" t="str">
        <f>IF(COUNTA(A148),IF(ISERROR(VLOOKUP(N148+AB148,計算!$A$16:$B$219,2)),"",VLOOKUP(N148+AB148,計算!$A$16:$B$219,2)),"")</f>
        <v/>
      </c>
      <c r="W148" s="9">
        <f t="shared" si="20"/>
        <v>100</v>
      </c>
      <c r="X148" s="10">
        <f t="shared" si="21"/>
        <v>100</v>
      </c>
      <c r="Y148" s="11" t="str">
        <f>IF(COUNTA(A148),IF(ISERROR(VLOOKUP(O148+AB148,計算!$A$16:$B$219,2)),"",VLOOKUP(O148+AB148,計算!$A$16:$B$219,2)),"")</f>
        <v/>
      </c>
      <c r="Z148" s="19" t="str">
        <f>IF(COUNTA(A148),IF(ISERROR(VLOOKUP(MIN(M148,N148,O148)+AB148,計算!$A$16:$B$219,2)),"",VLOOKUP(MIN(M148,N148,O148)+AB148,計算!$A$16:$B$219,2)),"")</f>
        <v/>
      </c>
      <c r="AB148" s="20">
        <v>200</v>
      </c>
    </row>
    <row r="149" spans="1:28" x14ac:dyDescent="0.15">
      <c r="A149" s="16"/>
      <c r="B149" s="18" t="str">
        <f>IF(A149="","",団体設定!$B$6&amp;"-C"&amp;団体設定!$H$5&amp;"-"&amp;A149)</f>
        <v/>
      </c>
      <c r="C149" s="53"/>
      <c r="D149" s="16"/>
      <c r="E149" s="16"/>
      <c r="F149" s="16"/>
      <c r="G149" s="12" t="s">
        <v>57</v>
      </c>
      <c r="H149" s="16"/>
      <c r="I149" s="12" t="s">
        <v>58</v>
      </c>
      <c r="J149" s="16"/>
      <c r="K149" s="12" t="s">
        <v>60</v>
      </c>
      <c r="L149" s="7" t="s">
        <v>65</v>
      </c>
      <c r="M149" s="16"/>
      <c r="N149" s="16"/>
      <c r="O149" s="16"/>
      <c r="P149" s="13">
        <f t="shared" si="17"/>
        <v>0</v>
      </c>
      <c r="Q149" s="9">
        <f t="shared" si="22"/>
        <v>100</v>
      </c>
      <c r="R149" s="10">
        <f t="shared" si="16"/>
        <v>100</v>
      </c>
      <c r="S149" s="11" t="str">
        <f>IF(COUNTA(A149),IF(ISERROR(VLOOKUP(M149+AB149,計算!$A$16:$B$219,2)),"",VLOOKUP(M149+AB149,計算!$A$16:$B$219,2)),"")</f>
        <v/>
      </c>
      <c r="T149" s="9">
        <f t="shared" si="18"/>
        <v>100</v>
      </c>
      <c r="U149" s="10">
        <f t="shared" si="19"/>
        <v>100</v>
      </c>
      <c r="V149" s="11" t="str">
        <f>IF(COUNTA(A149),IF(ISERROR(VLOOKUP(N149+AB149,計算!$A$16:$B$219,2)),"",VLOOKUP(N149+AB149,計算!$A$16:$B$219,2)),"")</f>
        <v/>
      </c>
      <c r="W149" s="9">
        <f t="shared" si="20"/>
        <v>100</v>
      </c>
      <c r="X149" s="10">
        <f t="shared" si="21"/>
        <v>100</v>
      </c>
      <c r="Y149" s="11" t="str">
        <f>IF(COUNTA(A149),IF(ISERROR(VLOOKUP(O149+AB149,計算!$A$16:$B$219,2)),"",VLOOKUP(O149+AB149,計算!$A$16:$B$219,2)),"")</f>
        <v/>
      </c>
      <c r="Z149" s="19" t="str">
        <f>IF(COUNTA(A149),IF(ISERROR(VLOOKUP(MIN(M149,N149,O149)+AB149,計算!$A$16:$B$219,2)),"",VLOOKUP(MIN(M149,N149,O149)+AB149,計算!$A$16:$B$219,2)),"")</f>
        <v/>
      </c>
      <c r="AB149" s="20">
        <v>200</v>
      </c>
    </row>
    <row r="150" spans="1:28" x14ac:dyDescent="0.15">
      <c r="A150" s="16"/>
      <c r="B150" s="18" t="str">
        <f>IF(A150="","",団体設定!$B$6&amp;"-C"&amp;団体設定!$H$5&amp;"-"&amp;A150)</f>
        <v/>
      </c>
      <c r="C150" s="53"/>
      <c r="D150" s="16"/>
      <c r="E150" s="16"/>
      <c r="F150" s="16"/>
      <c r="G150" s="12" t="s">
        <v>57</v>
      </c>
      <c r="H150" s="16"/>
      <c r="I150" s="12" t="s">
        <v>58</v>
      </c>
      <c r="J150" s="16"/>
      <c r="K150" s="12" t="s">
        <v>60</v>
      </c>
      <c r="L150" s="7" t="s">
        <v>65</v>
      </c>
      <c r="M150" s="16"/>
      <c r="N150" s="16"/>
      <c r="O150" s="16"/>
      <c r="P150" s="13">
        <f t="shared" si="17"/>
        <v>0</v>
      </c>
      <c r="Q150" s="9">
        <f t="shared" si="22"/>
        <v>100</v>
      </c>
      <c r="R150" s="10">
        <f t="shared" si="16"/>
        <v>100</v>
      </c>
      <c r="S150" s="11" t="str">
        <f>IF(COUNTA(A150),IF(ISERROR(VLOOKUP(M150+AB150,計算!$A$16:$B$219,2)),"",VLOOKUP(M150+AB150,計算!$A$16:$B$219,2)),"")</f>
        <v/>
      </c>
      <c r="T150" s="9">
        <f t="shared" si="18"/>
        <v>100</v>
      </c>
      <c r="U150" s="10">
        <f t="shared" si="19"/>
        <v>100</v>
      </c>
      <c r="V150" s="11" t="str">
        <f>IF(COUNTA(A150),IF(ISERROR(VLOOKUP(N150+AB150,計算!$A$16:$B$219,2)),"",VLOOKUP(N150+AB150,計算!$A$16:$B$219,2)),"")</f>
        <v/>
      </c>
      <c r="W150" s="9">
        <f t="shared" si="20"/>
        <v>100</v>
      </c>
      <c r="X150" s="10">
        <f t="shared" si="21"/>
        <v>100</v>
      </c>
      <c r="Y150" s="11" t="str">
        <f>IF(COUNTA(A150),IF(ISERROR(VLOOKUP(O150+AB150,計算!$A$16:$B$219,2)),"",VLOOKUP(O150+AB150,計算!$A$16:$B$219,2)),"")</f>
        <v/>
      </c>
      <c r="Z150" s="19" t="str">
        <f>IF(COUNTA(A150),IF(ISERROR(VLOOKUP(MIN(M150,N150,O150)+AB150,計算!$A$16:$B$219,2)),"",VLOOKUP(MIN(M150,N150,O150)+AB150,計算!$A$16:$B$219,2)),"")</f>
        <v/>
      </c>
      <c r="AB150" s="20">
        <v>200</v>
      </c>
    </row>
    <row r="151" spans="1:28" x14ac:dyDescent="0.15">
      <c r="A151" s="16"/>
      <c r="B151" s="18" t="str">
        <f>IF(A151="","",団体設定!$B$6&amp;"-C"&amp;団体設定!$H$5&amp;"-"&amp;A151)</f>
        <v/>
      </c>
      <c r="C151" s="53"/>
      <c r="D151" s="16"/>
      <c r="E151" s="16"/>
      <c r="F151" s="16"/>
      <c r="G151" s="12" t="s">
        <v>57</v>
      </c>
      <c r="H151" s="16"/>
      <c r="I151" s="12" t="s">
        <v>58</v>
      </c>
      <c r="J151" s="16"/>
      <c r="K151" s="12" t="s">
        <v>60</v>
      </c>
      <c r="L151" s="7" t="s">
        <v>65</v>
      </c>
      <c r="M151" s="16"/>
      <c r="N151" s="16"/>
      <c r="O151" s="16"/>
      <c r="P151" s="13">
        <f t="shared" si="17"/>
        <v>0</v>
      </c>
      <c r="Q151" s="9">
        <f t="shared" si="22"/>
        <v>100</v>
      </c>
      <c r="R151" s="10">
        <f t="shared" si="16"/>
        <v>100</v>
      </c>
      <c r="S151" s="11" t="str">
        <f>IF(COUNTA(A151),IF(ISERROR(VLOOKUP(M151+AB151,計算!$A$16:$B$219,2)),"",VLOOKUP(M151+AB151,計算!$A$16:$B$219,2)),"")</f>
        <v/>
      </c>
      <c r="T151" s="9">
        <f t="shared" si="18"/>
        <v>100</v>
      </c>
      <c r="U151" s="10">
        <f t="shared" si="19"/>
        <v>100</v>
      </c>
      <c r="V151" s="11" t="str">
        <f>IF(COUNTA(A151),IF(ISERROR(VLOOKUP(N151+AB151,計算!$A$16:$B$219,2)),"",VLOOKUP(N151+AB151,計算!$A$16:$B$219,2)),"")</f>
        <v/>
      </c>
      <c r="W151" s="9">
        <f t="shared" si="20"/>
        <v>100</v>
      </c>
      <c r="X151" s="10">
        <f t="shared" si="21"/>
        <v>100</v>
      </c>
      <c r="Y151" s="11" t="str">
        <f>IF(COUNTA(A151),IF(ISERROR(VLOOKUP(O151+AB151,計算!$A$16:$B$219,2)),"",VLOOKUP(O151+AB151,計算!$A$16:$B$219,2)),"")</f>
        <v/>
      </c>
      <c r="Z151" s="19" t="str">
        <f>IF(COUNTA(A151),IF(ISERROR(VLOOKUP(MIN(M151,N151,O151)+AB151,計算!$A$16:$B$219,2)),"",VLOOKUP(MIN(M151,N151,O151)+AB151,計算!$A$16:$B$219,2)),"")</f>
        <v/>
      </c>
      <c r="AB151" s="20">
        <v>200</v>
      </c>
    </row>
    <row r="152" spans="1:28" x14ac:dyDescent="0.15">
      <c r="A152" s="16"/>
      <c r="B152" s="18" t="str">
        <f>IF(A152="","",団体設定!$B$6&amp;"-C"&amp;団体設定!$H$5&amp;"-"&amp;A152)</f>
        <v/>
      </c>
      <c r="C152" s="53"/>
      <c r="D152" s="16"/>
      <c r="E152" s="16"/>
      <c r="F152" s="16"/>
      <c r="G152" s="12" t="s">
        <v>57</v>
      </c>
      <c r="H152" s="16"/>
      <c r="I152" s="12" t="s">
        <v>58</v>
      </c>
      <c r="J152" s="16"/>
      <c r="K152" s="12" t="s">
        <v>60</v>
      </c>
      <c r="L152" s="7" t="s">
        <v>65</v>
      </c>
      <c r="M152" s="16"/>
      <c r="N152" s="16"/>
      <c r="O152" s="16"/>
      <c r="P152" s="13">
        <f t="shared" si="17"/>
        <v>0</v>
      </c>
      <c r="Q152" s="9">
        <f t="shared" si="22"/>
        <v>100</v>
      </c>
      <c r="R152" s="10">
        <f t="shared" si="16"/>
        <v>100</v>
      </c>
      <c r="S152" s="11" t="str">
        <f>IF(COUNTA(A152),IF(ISERROR(VLOOKUP(M152+AB152,計算!$A$16:$B$219,2)),"",VLOOKUP(M152+AB152,計算!$A$16:$B$219,2)),"")</f>
        <v/>
      </c>
      <c r="T152" s="9">
        <f t="shared" si="18"/>
        <v>100</v>
      </c>
      <c r="U152" s="10">
        <f t="shared" si="19"/>
        <v>100</v>
      </c>
      <c r="V152" s="11" t="str">
        <f>IF(COUNTA(A152),IF(ISERROR(VLOOKUP(N152+AB152,計算!$A$16:$B$219,2)),"",VLOOKUP(N152+AB152,計算!$A$16:$B$219,2)),"")</f>
        <v/>
      </c>
      <c r="W152" s="9">
        <f t="shared" si="20"/>
        <v>100</v>
      </c>
      <c r="X152" s="10">
        <f t="shared" si="21"/>
        <v>100</v>
      </c>
      <c r="Y152" s="11" t="str">
        <f>IF(COUNTA(A152),IF(ISERROR(VLOOKUP(O152+AB152,計算!$A$16:$B$219,2)),"",VLOOKUP(O152+AB152,計算!$A$16:$B$219,2)),"")</f>
        <v/>
      </c>
      <c r="Z152" s="19" t="str">
        <f>IF(COUNTA(A152),IF(ISERROR(VLOOKUP(MIN(M152,N152,O152)+AB152,計算!$A$16:$B$219,2)),"",VLOOKUP(MIN(M152,N152,O152)+AB152,計算!$A$16:$B$219,2)),"")</f>
        <v/>
      </c>
      <c r="AB152" s="20">
        <v>200</v>
      </c>
    </row>
    <row r="153" spans="1:28" x14ac:dyDescent="0.15">
      <c r="A153" s="16"/>
      <c r="B153" s="18" t="str">
        <f>IF(A153="","",団体設定!$B$6&amp;"-C"&amp;団体設定!$H$5&amp;"-"&amp;A153)</f>
        <v/>
      </c>
      <c r="C153" s="53"/>
      <c r="D153" s="16"/>
      <c r="E153" s="16"/>
      <c r="F153" s="16"/>
      <c r="G153" s="12" t="s">
        <v>57</v>
      </c>
      <c r="H153" s="16"/>
      <c r="I153" s="12" t="s">
        <v>58</v>
      </c>
      <c r="J153" s="16"/>
      <c r="K153" s="12" t="s">
        <v>60</v>
      </c>
      <c r="L153" s="7" t="s">
        <v>65</v>
      </c>
      <c r="M153" s="16"/>
      <c r="N153" s="16"/>
      <c r="O153" s="16"/>
      <c r="P153" s="13">
        <f t="shared" si="17"/>
        <v>0</v>
      </c>
      <c r="Q153" s="9">
        <f t="shared" si="22"/>
        <v>100</v>
      </c>
      <c r="R153" s="10">
        <f t="shared" si="16"/>
        <v>100</v>
      </c>
      <c r="S153" s="11" t="str">
        <f>IF(COUNTA(A153),IF(ISERROR(VLOOKUP(M153+AB153,計算!$A$16:$B$219,2)),"",VLOOKUP(M153+AB153,計算!$A$16:$B$219,2)),"")</f>
        <v/>
      </c>
      <c r="T153" s="9">
        <f t="shared" si="18"/>
        <v>100</v>
      </c>
      <c r="U153" s="10">
        <f t="shared" si="19"/>
        <v>100</v>
      </c>
      <c r="V153" s="11" t="str">
        <f>IF(COUNTA(A153),IF(ISERROR(VLOOKUP(N153+AB153,計算!$A$16:$B$219,2)),"",VLOOKUP(N153+AB153,計算!$A$16:$B$219,2)),"")</f>
        <v/>
      </c>
      <c r="W153" s="9">
        <f t="shared" si="20"/>
        <v>100</v>
      </c>
      <c r="X153" s="10">
        <f t="shared" si="21"/>
        <v>100</v>
      </c>
      <c r="Y153" s="11" t="str">
        <f>IF(COUNTA(A153),IF(ISERROR(VLOOKUP(O153+AB153,計算!$A$16:$B$219,2)),"",VLOOKUP(O153+AB153,計算!$A$16:$B$219,2)),"")</f>
        <v/>
      </c>
      <c r="Z153" s="19" t="str">
        <f>IF(COUNTA(A153),IF(ISERROR(VLOOKUP(MIN(M153,N153,O153)+AB153,計算!$A$16:$B$219,2)),"",VLOOKUP(MIN(M153,N153,O153)+AB153,計算!$A$16:$B$219,2)),"")</f>
        <v/>
      </c>
      <c r="AB153" s="20">
        <v>200</v>
      </c>
    </row>
    <row r="154" spans="1:28" x14ac:dyDescent="0.15">
      <c r="A154" s="16"/>
      <c r="B154" s="18" t="str">
        <f>IF(A154="","",団体設定!$B$6&amp;"-C"&amp;団体設定!$H$5&amp;"-"&amp;A154)</f>
        <v/>
      </c>
      <c r="C154" s="53"/>
      <c r="D154" s="16"/>
      <c r="E154" s="16"/>
      <c r="F154" s="16"/>
      <c r="G154" s="12" t="s">
        <v>57</v>
      </c>
      <c r="H154" s="16"/>
      <c r="I154" s="12" t="s">
        <v>58</v>
      </c>
      <c r="J154" s="16"/>
      <c r="K154" s="12" t="s">
        <v>60</v>
      </c>
      <c r="L154" s="7" t="s">
        <v>65</v>
      </c>
      <c r="M154" s="16"/>
      <c r="N154" s="16"/>
      <c r="O154" s="16"/>
      <c r="P154" s="13">
        <f t="shared" si="17"/>
        <v>0</v>
      </c>
      <c r="Q154" s="9">
        <f t="shared" si="22"/>
        <v>100</v>
      </c>
      <c r="R154" s="10">
        <f t="shared" si="16"/>
        <v>100</v>
      </c>
      <c r="S154" s="11" t="str">
        <f>IF(COUNTA(A154),IF(ISERROR(VLOOKUP(M154+AB154,計算!$A$16:$B$219,2)),"",VLOOKUP(M154+AB154,計算!$A$16:$B$219,2)),"")</f>
        <v/>
      </c>
      <c r="T154" s="9">
        <f t="shared" si="18"/>
        <v>100</v>
      </c>
      <c r="U154" s="10">
        <f t="shared" si="19"/>
        <v>100</v>
      </c>
      <c r="V154" s="11" t="str">
        <f>IF(COUNTA(A154),IF(ISERROR(VLOOKUP(N154+AB154,計算!$A$16:$B$219,2)),"",VLOOKUP(N154+AB154,計算!$A$16:$B$219,2)),"")</f>
        <v/>
      </c>
      <c r="W154" s="9">
        <f t="shared" si="20"/>
        <v>100</v>
      </c>
      <c r="X154" s="10">
        <f t="shared" si="21"/>
        <v>100</v>
      </c>
      <c r="Y154" s="11" t="str">
        <f>IF(COUNTA(A154),IF(ISERROR(VLOOKUP(O154+AB154,計算!$A$16:$B$219,2)),"",VLOOKUP(O154+AB154,計算!$A$16:$B$219,2)),"")</f>
        <v/>
      </c>
      <c r="Z154" s="19" t="str">
        <f>IF(COUNTA(A154),IF(ISERROR(VLOOKUP(MIN(M154,N154,O154)+AB154,計算!$A$16:$B$219,2)),"",VLOOKUP(MIN(M154,N154,O154)+AB154,計算!$A$16:$B$219,2)),"")</f>
        <v/>
      </c>
      <c r="AB154" s="20">
        <v>200</v>
      </c>
    </row>
    <row r="155" spans="1:28" x14ac:dyDescent="0.15">
      <c r="A155" s="16"/>
      <c r="B155" s="18" t="str">
        <f>IF(A155="","",団体設定!$B$6&amp;"-C"&amp;団体設定!$H$5&amp;"-"&amp;A155)</f>
        <v/>
      </c>
      <c r="C155" s="53"/>
      <c r="D155" s="16"/>
      <c r="E155" s="16"/>
      <c r="F155" s="16"/>
      <c r="G155" s="12" t="s">
        <v>57</v>
      </c>
      <c r="H155" s="16"/>
      <c r="I155" s="12" t="s">
        <v>58</v>
      </c>
      <c r="J155" s="16"/>
      <c r="K155" s="12" t="s">
        <v>60</v>
      </c>
      <c r="L155" s="7" t="s">
        <v>65</v>
      </c>
      <c r="M155" s="16"/>
      <c r="N155" s="16"/>
      <c r="O155" s="16"/>
      <c r="P155" s="13">
        <f t="shared" si="17"/>
        <v>0</v>
      </c>
      <c r="Q155" s="9">
        <f t="shared" si="22"/>
        <v>100</v>
      </c>
      <c r="R155" s="10">
        <f t="shared" si="16"/>
        <v>100</v>
      </c>
      <c r="S155" s="11" t="str">
        <f>IF(COUNTA(A155),IF(ISERROR(VLOOKUP(M155+AB155,計算!$A$16:$B$219,2)),"",VLOOKUP(M155+AB155,計算!$A$16:$B$219,2)),"")</f>
        <v/>
      </c>
      <c r="T155" s="9">
        <f t="shared" si="18"/>
        <v>100</v>
      </c>
      <c r="U155" s="10">
        <f t="shared" si="19"/>
        <v>100</v>
      </c>
      <c r="V155" s="11" t="str">
        <f>IF(COUNTA(A155),IF(ISERROR(VLOOKUP(N155+AB155,計算!$A$16:$B$219,2)),"",VLOOKUP(N155+AB155,計算!$A$16:$B$219,2)),"")</f>
        <v/>
      </c>
      <c r="W155" s="9">
        <f t="shared" si="20"/>
        <v>100</v>
      </c>
      <c r="X155" s="10">
        <f t="shared" si="21"/>
        <v>100</v>
      </c>
      <c r="Y155" s="11" t="str">
        <f>IF(COUNTA(A155),IF(ISERROR(VLOOKUP(O155+AB155,計算!$A$16:$B$219,2)),"",VLOOKUP(O155+AB155,計算!$A$16:$B$219,2)),"")</f>
        <v/>
      </c>
      <c r="Z155" s="19" t="str">
        <f>IF(COUNTA(A155),IF(ISERROR(VLOOKUP(MIN(M155,N155,O155)+AB155,計算!$A$16:$B$219,2)),"",VLOOKUP(MIN(M155,N155,O155)+AB155,計算!$A$16:$B$219,2)),"")</f>
        <v/>
      </c>
      <c r="AB155" s="20">
        <v>200</v>
      </c>
    </row>
    <row r="156" spans="1:28" x14ac:dyDescent="0.15">
      <c r="A156" s="16"/>
      <c r="B156" s="18" t="str">
        <f>IF(A156="","",団体設定!$B$6&amp;"-C"&amp;団体設定!$H$5&amp;"-"&amp;A156)</f>
        <v/>
      </c>
      <c r="C156" s="53"/>
      <c r="D156" s="16"/>
      <c r="E156" s="16"/>
      <c r="F156" s="16"/>
      <c r="G156" s="12" t="s">
        <v>57</v>
      </c>
      <c r="H156" s="16"/>
      <c r="I156" s="12" t="s">
        <v>59</v>
      </c>
      <c r="J156" s="16"/>
      <c r="K156" s="12" t="s">
        <v>60</v>
      </c>
      <c r="L156" s="7" t="s">
        <v>65</v>
      </c>
      <c r="M156" s="16"/>
      <c r="N156" s="16"/>
      <c r="O156" s="16"/>
      <c r="P156" s="13">
        <f t="shared" si="17"/>
        <v>0</v>
      </c>
      <c r="Q156" s="9">
        <f t="shared" si="22"/>
        <v>100</v>
      </c>
      <c r="R156" s="10">
        <f t="shared" si="16"/>
        <v>100</v>
      </c>
      <c r="S156" s="11" t="str">
        <f>IF(COUNTA(A156),IF(ISERROR(VLOOKUP(M156+AB156,計算!$A$16:$B$219,2)),"",VLOOKUP(M156+AB156,計算!$A$16:$B$219,2)),"")</f>
        <v/>
      </c>
      <c r="T156" s="9">
        <f t="shared" si="18"/>
        <v>100</v>
      </c>
      <c r="U156" s="10">
        <f t="shared" si="19"/>
        <v>100</v>
      </c>
      <c r="V156" s="11" t="str">
        <f>IF(COUNTA(A156),IF(ISERROR(VLOOKUP(N156+AB156,計算!$A$16:$B$219,2)),"",VLOOKUP(N156+AB156,計算!$A$16:$B$219,2)),"")</f>
        <v/>
      </c>
      <c r="W156" s="9">
        <f t="shared" si="20"/>
        <v>100</v>
      </c>
      <c r="X156" s="10">
        <f t="shared" si="21"/>
        <v>100</v>
      </c>
      <c r="Y156" s="11" t="str">
        <f>IF(COUNTA(A156),IF(ISERROR(VLOOKUP(O156+AB156,計算!$A$16:$B$219,2)),"",VLOOKUP(O156+AB156,計算!$A$16:$B$219,2)),"")</f>
        <v/>
      </c>
      <c r="Z156" s="19" t="str">
        <f>IF(COUNTA(A156),IF(ISERROR(VLOOKUP(MIN(M156,N156,O156)+AB156,計算!$A$16:$B$219,2)),"",VLOOKUP(MIN(M156,N156,O156)+AB156,計算!$A$16:$B$219,2)),"")</f>
        <v/>
      </c>
      <c r="AB156" s="20">
        <v>200</v>
      </c>
    </row>
    <row r="157" spans="1:28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8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8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8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</sheetData>
  <sheetProtection sheet="1" objects="1" scenarios="1"/>
  <mergeCells count="10">
    <mergeCell ref="A5:B5"/>
    <mergeCell ref="F5:G5"/>
    <mergeCell ref="H5:I5"/>
    <mergeCell ref="J5:K5"/>
    <mergeCell ref="A6:B6"/>
    <mergeCell ref="A1:Z1"/>
    <mergeCell ref="A4:E4"/>
    <mergeCell ref="F4:K4"/>
    <mergeCell ref="L4:P4"/>
    <mergeCell ref="S4:Z4"/>
  </mergeCells>
  <phoneticPr fontId="1"/>
  <conditionalFormatting sqref="L6:L156">
    <cfRule type="containsText" dxfId="64" priority="3" operator="containsText" text="初級">
      <formula>NOT(ISERROR(SEARCH("初級",L6)))</formula>
    </cfRule>
    <cfRule type="containsText" dxfId="63" priority="4" operator="containsText" text="挑戦">
      <formula>NOT(ISERROR(SEARCH("挑戦",L6)))</formula>
    </cfRule>
    <cfRule type="containsText" dxfId="62" priority="5" operator="containsText" text="中級">
      <formula>NOT(ISERROR(SEARCH("中級",L6)))</formula>
    </cfRule>
    <cfRule type="containsText" dxfId="61" priority="6" operator="containsText" text="超上級">
      <formula>NOT(ISERROR(SEARCH("超上級",L6)))</formula>
    </cfRule>
    <cfRule type="containsText" dxfId="60" priority="7" operator="containsText" text="上級">
      <formula>NOT(ISERROR(SEARCH("上級",L6)))</formula>
    </cfRule>
    <cfRule type="containsText" dxfId="59" priority="8" operator="containsText" text="超上級">
      <formula>NOT(ISERROR(SEARCH("超上級",L6)))</formula>
    </cfRule>
  </conditionalFormatting>
  <conditionalFormatting sqref="Z6:Z156">
    <cfRule type="containsText" dxfId="58" priority="1" operator="containsText" text="不合格">
      <formula>NOT(ISERROR(SEARCH("不合格",Z6)))</formula>
    </cfRule>
  </conditionalFormatting>
  <dataValidations count="1">
    <dataValidation imeMode="halfAlpha" allowBlank="1" showInputMessage="1" showErrorMessage="1" sqref="G6:L6 F7:O15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X297"/>
  <sheetViews>
    <sheetView workbookViewId="0">
      <selection sqref="A1:Z1"/>
    </sheetView>
  </sheetViews>
  <sheetFormatPr defaultColWidth="9" defaultRowHeight="13.5" x14ac:dyDescent="0.15"/>
  <cols>
    <col min="1" max="1" width="13.625" style="2" customWidth="1"/>
    <col min="2" max="2" width="12.5" style="2" customWidth="1"/>
    <col min="3" max="3" width="23.625" style="2" customWidth="1"/>
    <col min="4" max="5" width="10.5" style="2" customWidth="1"/>
    <col min="6" max="16" width="6.75" style="2" customWidth="1"/>
    <col min="17" max="18" width="0" style="2" hidden="1" customWidth="1"/>
    <col min="19" max="19" width="9" style="2"/>
    <col min="20" max="21" width="0" style="2" hidden="1" customWidth="1"/>
    <col min="22" max="22" width="9" style="2"/>
    <col min="23" max="24" width="0" style="2" hidden="1" customWidth="1"/>
    <col min="25" max="26" width="9" style="2"/>
    <col min="27" max="27" width="9" style="20"/>
    <col min="28" max="28" width="9" style="20" hidden="1" customWidth="1"/>
    <col min="29" max="50" width="9" style="20"/>
    <col min="51" max="16384" width="9" style="2"/>
  </cols>
  <sheetData>
    <row r="1" spans="1:50" ht="24" x14ac:dyDescent="0.15">
      <c r="A1" s="111" t="s">
        <v>204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1:50" s="14" customFormat="1" ht="24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4.25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50" ht="14.25" thickBot="1" x14ac:dyDescent="0.2">
      <c r="A4" s="102" t="s">
        <v>64</v>
      </c>
      <c r="B4" s="102"/>
      <c r="C4" s="102"/>
      <c r="D4" s="102"/>
      <c r="E4" s="102"/>
      <c r="F4" s="103"/>
      <c r="G4" s="103"/>
      <c r="H4" s="103"/>
      <c r="I4" s="103"/>
      <c r="J4" s="103"/>
      <c r="K4" s="104"/>
      <c r="L4" s="105" t="s">
        <v>15</v>
      </c>
      <c r="M4" s="103"/>
      <c r="N4" s="103"/>
      <c r="O4" s="103"/>
      <c r="P4" s="104"/>
      <c r="Q4" s="3"/>
      <c r="R4" s="3"/>
      <c r="S4" s="106" t="s">
        <v>14</v>
      </c>
      <c r="T4" s="106"/>
      <c r="U4" s="106"/>
      <c r="V4" s="106"/>
      <c r="W4" s="106"/>
      <c r="X4" s="106"/>
      <c r="Y4" s="106"/>
      <c r="Z4" s="107"/>
    </row>
    <row r="5" spans="1:50" ht="14.25" thickBot="1" x14ac:dyDescent="0.2">
      <c r="A5" s="96" t="s">
        <v>75</v>
      </c>
      <c r="B5" s="104"/>
      <c r="C5" s="50" t="s">
        <v>210</v>
      </c>
      <c r="D5" s="3" t="s">
        <v>7</v>
      </c>
      <c r="E5" s="3" t="s">
        <v>8</v>
      </c>
      <c r="F5" s="108" t="s">
        <v>214</v>
      </c>
      <c r="G5" s="108"/>
      <c r="H5" s="108" t="s">
        <v>2</v>
      </c>
      <c r="I5" s="108"/>
      <c r="J5" s="108" t="s">
        <v>9</v>
      </c>
      <c r="K5" s="108"/>
      <c r="L5" s="4" t="s">
        <v>76</v>
      </c>
      <c r="M5" s="4" t="s">
        <v>77</v>
      </c>
      <c r="N5" s="4" t="s">
        <v>78</v>
      </c>
      <c r="O5" s="4" t="s">
        <v>79</v>
      </c>
      <c r="P5" s="4" t="s">
        <v>13</v>
      </c>
      <c r="Q5" s="4"/>
      <c r="R5" s="4"/>
      <c r="S5" s="4" t="s">
        <v>51</v>
      </c>
      <c r="T5" s="4" t="s">
        <v>52</v>
      </c>
      <c r="U5" s="4" t="s">
        <v>53</v>
      </c>
      <c r="V5" s="4" t="s">
        <v>52</v>
      </c>
      <c r="W5" s="4" t="s">
        <v>53</v>
      </c>
      <c r="X5" s="4"/>
      <c r="Y5" s="4" t="s">
        <v>73</v>
      </c>
      <c r="Z5" s="5" t="s">
        <v>14</v>
      </c>
    </row>
    <row r="6" spans="1:50" ht="14.25" thickBot="1" x14ac:dyDescent="0.2">
      <c r="A6" s="98" t="s">
        <v>67</v>
      </c>
      <c r="B6" s="110"/>
      <c r="C6" s="51" t="s">
        <v>211</v>
      </c>
      <c r="D6" s="28" t="s">
        <v>55</v>
      </c>
      <c r="E6" s="28" t="s">
        <v>56</v>
      </c>
      <c r="F6" s="28">
        <v>2022</v>
      </c>
      <c r="G6" s="35" t="s">
        <v>57</v>
      </c>
      <c r="H6" s="28">
        <v>11</v>
      </c>
      <c r="I6" s="35" t="s">
        <v>59</v>
      </c>
      <c r="J6" s="28">
        <v>1</v>
      </c>
      <c r="K6" s="35" t="s">
        <v>61</v>
      </c>
      <c r="L6" s="36" t="s">
        <v>66</v>
      </c>
      <c r="M6" s="28">
        <v>20</v>
      </c>
      <c r="N6" s="28">
        <v>28</v>
      </c>
      <c r="O6" s="28">
        <v>23</v>
      </c>
      <c r="P6" s="35">
        <f>M6+N6+O6</f>
        <v>71</v>
      </c>
      <c r="Q6" s="37">
        <f>M6+100</f>
        <v>120</v>
      </c>
      <c r="R6" s="38">
        <f t="shared" ref="R6:R69" si="0">IF(RIGHT(Q6,1)="1",Q6-1,IF(RIGHT(Q6,1)="2",Q6-2,IF(RIGHT(Q6,1)="3",Q6-3,IF(RIGHT(Q6,1)="4",Q6-4,IF(RIGHT(Q6,1)="6",Q6-1,IF(RIGHT(Q6,1)="7",Q6-2,IF(RIGHT(Q6,1)="8",Q6-3,IF(RIGHT(Q6,1)="9",Q6-4,Q6))))))))</f>
        <v>120</v>
      </c>
      <c r="S6" s="39" t="str">
        <f>IF(COUNTA(A6),IF(ISERROR(VLOOKUP(M6+AB6,計算!$A$16:$B$219,2)),"",VLOOKUP(M6+AB6,計算!$A$16:$B$219,2)),"")</f>
        <v>五段</v>
      </c>
      <c r="T6" s="37">
        <f>N6+100</f>
        <v>128</v>
      </c>
      <c r="U6" s="38">
        <f t="shared" ref="U6" si="1">IF(RIGHT(T6,1)="1",T6-1,IF(RIGHT(T6,1)="2",T6-2,IF(RIGHT(T6,1)="3",T6-3,IF(RIGHT(T6,1)="4",T6-4,IF(RIGHT(T6,1)="6",T6-1,IF(RIGHT(T6,1)="7",T6-2,IF(RIGHT(T6,1)="8",T6-3,IF(RIGHT(T6,1)="9",T6-4,T6))))))))</f>
        <v>125</v>
      </c>
      <c r="V6" s="39" t="str">
        <f>IF(COUNTA(A6),IF(ISERROR(VLOOKUP(M6+AB6,計算!$A$16:$B$219,2)),"",VLOOKUP(M6+AB6,計算!$A$16:$B$219,2)),"")</f>
        <v>五段</v>
      </c>
      <c r="W6" s="37">
        <f>O6+100</f>
        <v>123</v>
      </c>
      <c r="X6" s="38">
        <f t="shared" ref="X6" si="2">IF(RIGHT(W6,1)="1",W6-1,IF(RIGHT(W6,1)="2",W6-2,IF(RIGHT(W6,1)="3",W6-3,IF(RIGHT(W6,1)="4",W6-4,IF(RIGHT(W6,1)="6",W6-1,IF(RIGHT(W6,1)="7",W6-2,IF(RIGHT(W6,1)="8",W6-3,IF(RIGHT(W6,1)="9",W6-4,W6))))))))</f>
        <v>120</v>
      </c>
      <c r="Y6" s="39" t="str">
        <f>IF(COUNTA(A6),IF(ISERROR(VLOOKUP(M6+AB6,計算!$A$16:$B$219,2)),"",VLOOKUP(M6+AB6,計算!$A$16:$B$219,2)),"")</f>
        <v>五段</v>
      </c>
      <c r="Z6" s="40" t="str">
        <f>IF(COUNTA(A6),IF(ISERROR(VLOOKUP(MIN(M6,N6,O6)+AB6,計算!$A$16:$B$219,2)),"",VLOOKUP(MIN(M6,N6,O6)+AB6,計算!$A$16:$B$219,2)),"")</f>
        <v>五段</v>
      </c>
      <c r="AB6" s="20">
        <v>300</v>
      </c>
    </row>
    <row r="7" spans="1:50" x14ac:dyDescent="0.15">
      <c r="A7" s="15"/>
      <c r="B7" s="41" t="str">
        <f>IF(A7="","",団体設定!$B$6&amp;"-B"&amp;団体設定!$H$5&amp;"-"&amp;A7)</f>
        <v/>
      </c>
      <c r="C7" s="53"/>
      <c r="D7" s="15"/>
      <c r="E7" s="15"/>
      <c r="F7" s="15"/>
      <c r="G7" s="6" t="s">
        <v>0</v>
      </c>
      <c r="H7" s="15"/>
      <c r="I7" s="6" t="s">
        <v>2</v>
      </c>
      <c r="J7" s="15"/>
      <c r="K7" s="6" t="s">
        <v>9</v>
      </c>
      <c r="L7" s="7" t="s">
        <v>66</v>
      </c>
      <c r="M7" s="15"/>
      <c r="N7" s="15"/>
      <c r="O7" s="15"/>
      <c r="P7" s="13">
        <f t="shared" ref="P7:P70" si="3">M7+N7+O7</f>
        <v>0</v>
      </c>
      <c r="Q7" s="9">
        <f>M7+100</f>
        <v>100</v>
      </c>
      <c r="R7" s="10">
        <f t="shared" si="0"/>
        <v>100</v>
      </c>
      <c r="S7" s="11" t="str">
        <f>IF(COUNTA(A7),IF(ISERROR(VLOOKUP(M7+AB7,計算!$A$16:$B$219,2)),"",VLOOKUP(M7+AB7,計算!$A$16:$B$219,2)),"")</f>
        <v/>
      </c>
      <c r="T7" s="9">
        <f t="shared" ref="T7" si="4">N7+100</f>
        <v>100</v>
      </c>
      <c r="U7" s="10">
        <f t="shared" ref="U7" si="5">IF(RIGHT(T7,1)="1",T7-1,IF(RIGHT(T7,1)="2",T7-2,IF(RIGHT(T7,1)="3",T7-3,IF(RIGHT(T7,1)="4",T7-4,IF(RIGHT(T7,1)="6",T7-1,IF(RIGHT(T7,1)="7",T7-2,IF(RIGHT(T7,1)="8",T7-3,IF(RIGHT(T7,1)="9",T7-4,T7))))))))</f>
        <v>100</v>
      </c>
      <c r="V7" s="11" t="str">
        <f>IF(COUNTA(A7),IF(ISERROR(VLOOKUP(N7+AB7,計算!$A$16:$B$219,2)),"",VLOOKUP(N7+AB7,計算!$A$16:$B$219,2)),"")</f>
        <v/>
      </c>
      <c r="W7" s="9">
        <f t="shared" ref="W7" si="6">O7+100</f>
        <v>100</v>
      </c>
      <c r="X7" s="10">
        <f t="shared" ref="X7" si="7">IF(RIGHT(W7,1)="1",W7-1,IF(RIGHT(W7,1)="2",W7-2,IF(RIGHT(W7,1)="3",W7-3,IF(RIGHT(W7,1)="4",W7-4,IF(RIGHT(W7,1)="6",W7-1,IF(RIGHT(W7,1)="7",W7-2,IF(RIGHT(W7,1)="8",W7-3,IF(RIGHT(W7,1)="9",W7-4,W7))))))))</f>
        <v>100</v>
      </c>
      <c r="Y7" s="11" t="str">
        <f>IF(COUNTA(A7),IF(ISERROR(VLOOKUP(O7+AB7,計算!$A$16:$B$219,2)),"",VLOOKUP(O7+AB7,計算!$A$16:$B$219,2)),"")</f>
        <v/>
      </c>
      <c r="Z7" s="19" t="str">
        <f>IF(COUNTA(A7),IF(ISERROR(VLOOKUP(MIN(M7,N7,O7)+AB7,計算!$A$16:$B$219,2)),"",VLOOKUP(MIN(M7,N7,O7)+AB7,計算!$A$16:$B$219,2)),"")</f>
        <v/>
      </c>
      <c r="AB7" s="20">
        <v>300</v>
      </c>
    </row>
    <row r="8" spans="1:50" x14ac:dyDescent="0.15">
      <c r="A8" s="16"/>
      <c r="B8" s="41" t="str">
        <f>IF(A8="","",団体設定!$B$6&amp;"-B"&amp;団体設定!$H$5&amp;"-"&amp;A8)</f>
        <v/>
      </c>
      <c r="C8" s="53"/>
      <c r="D8" s="16"/>
      <c r="E8" s="16"/>
      <c r="F8" s="16"/>
      <c r="G8" s="12" t="s">
        <v>57</v>
      </c>
      <c r="H8" s="16"/>
      <c r="I8" s="12" t="s">
        <v>59</v>
      </c>
      <c r="J8" s="16"/>
      <c r="K8" s="12" t="s">
        <v>61</v>
      </c>
      <c r="L8" s="7" t="s">
        <v>66</v>
      </c>
      <c r="M8" s="16"/>
      <c r="N8" s="16"/>
      <c r="O8" s="16"/>
      <c r="P8" s="13">
        <f t="shared" si="3"/>
        <v>0</v>
      </c>
      <c r="Q8" s="9">
        <f>M8+100</f>
        <v>100</v>
      </c>
      <c r="R8" s="10">
        <f t="shared" si="0"/>
        <v>100</v>
      </c>
      <c r="S8" s="11" t="str">
        <f>IF(COUNTA(A8),IF(ISERROR(VLOOKUP(M8+AB8,計算!$A$16:$B$219,2)),"",VLOOKUP(M8+AB8,計算!$A$16:$B$219,2)),"")</f>
        <v/>
      </c>
      <c r="T8" s="9">
        <f t="shared" ref="T8:T71" si="8">N8+100</f>
        <v>100</v>
      </c>
      <c r="U8" s="10">
        <f t="shared" ref="U8:U71" si="9">IF(RIGHT(T8,1)="1",T8-1,IF(RIGHT(T8,1)="2",T8-2,IF(RIGHT(T8,1)="3",T8-3,IF(RIGHT(T8,1)="4",T8-4,IF(RIGHT(T8,1)="6",T8-1,IF(RIGHT(T8,1)="7",T8-2,IF(RIGHT(T8,1)="8",T8-3,IF(RIGHT(T8,1)="9",T8-4,T8))))))))</f>
        <v>100</v>
      </c>
      <c r="V8" s="11" t="str">
        <f>IF(COUNTA(A8),IF(ISERROR(VLOOKUP(N8+AB8,計算!$A$16:$B$219,2)),"",VLOOKUP(N8+AB8,計算!$A$16:$B$219,2)),"")</f>
        <v/>
      </c>
      <c r="W8" s="9">
        <f t="shared" ref="W8:W71" si="10">O8+100</f>
        <v>100</v>
      </c>
      <c r="X8" s="10">
        <f t="shared" ref="X8:X71" si="11">IF(RIGHT(W8,1)="1",W8-1,IF(RIGHT(W8,1)="2",W8-2,IF(RIGHT(W8,1)="3",W8-3,IF(RIGHT(W8,1)="4",W8-4,IF(RIGHT(W8,1)="6",W8-1,IF(RIGHT(W8,1)="7",W8-2,IF(RIGHT(W8,1)="8",W8-3,IF(RIGHT(W8,1)="9",W8-4,W8))))))))</f>
        <v>100</v>
      </c>
      <c r="Y8" s="11" t="str">
        <f>IF(COUNTA(A8),IF(ISERROR(VLOOKUP(O8+AB8,計算!$A$16:$B$219,2)),"",VLOOKUP(O8+AB8,計算!$A$16:$B$219,2)),"")</f>
        <v/>
      </c>
      <c r="Z8" s="19" t="str">
        <f>IF(COUNTA(A8),IF(ISERROR(VLOOKUP(MIN(M8,N8,O8)+AB8,計算!$A$16:$B$219,2)),"",VLOOKUP(MIN(M8,N8,O8)+AB8,計算!$A$16:$B$219,2)),"")</f>
        <v/>
      </c>
      <c r="AB8" s="20">
        <v>300</v>
      </c>
    </row>
    <row r="9" spans="1:50" x14ac:dyDescent="0.15">
      <c r="A9" s="16"/>
      <c r="B9" s="41" t="str">
        <f>IF(A9="","",団体設定!$B$6&amp;"-B"&amp;団体設定!$H$5&amp;"-"&amp;A9)</f>
        <v/>
      </c>
      <c r="C9" s="53"/>
      <c r="D9" s="16"/>
      <c r="E9" s="16"/>
      <c r="F9" s="16"/>
      <c r="G9" s="12" t="s">
        <v>57</v>
      </c>
      <c r="H9" s="16"/>
      <c r="I9" s="12" t="s">
        <v>58</v>
      </c>
      <c r="J9" s="16"/>
      <c r="K9" s="12" t="s">
        <v>60</v>
      </c>
      <c r="L9" s="7" t="s">
        <v>66</v>
      </c>
      <c r="M9" s="16"/>
      <c r="N9" s="16"/>
      <c r="O9" s="16"/>
      <c r="P9" s="13">
        <f t="shared" si="3"/>
        <v>0</v>
      </c>
      <c r="Q9" s="9">
        <f t="shared" ref="Q9:Q72" si="12">M9+100</f>
        <v>100</v>
      </c>
      <c r="R9" s="10">
        <f t="shared" si="0"/>
        <v>100</v>
      </c>
      <c r="S9" s="11" t="str">
        <f>IF(COUNTA(A9),IF(ISERROR(VLOOKUP(M9+AB9,計算!$A$16:$B$219,2)),"",VLOOKUP(M9+AB9,計算!$A$16:$B$219,2)),"")</f>
        <v/>
      </c>
      <c r="T9" s="9">
        <f t="shared" si="8"/>
        <v>100</v>
      </c>
      <c r="U9" s="10">
        <f t="shared" si="9"/>
        <v>100</v>
      </c>
      <c r="V9" s="11" t="str">
        <f>IF(COUNTA(A9),IF(ISERROR(VLOOKUP(N9+AB9,計算!$A$16:$B$219,2)),"",VLOOKUP(N9+AB9,計算!$A$16:$B$219,2)),"")</f>
        <v/>
      </c>
      <c r="W9" s="9">
        <f t="shared" si="10"/>
        <v>100</v>
      </c>
      <c r="X9" s="10">
        <f t="shared" si="11"/>
        <v>100</v>
      </c>
      <c r="Y9" s="11" t="str">
        <f>IF(COUNTA(A9),IF(ISERROR(VLOOKUP(O9+AB9,計算!$A$16:$B$219,2)),"",VLOOKUP(O9+AB9,計算!$A$16:$B$219,2)),"")</f>
        <v/>
      </c>
      <c r="Z9" s="19" t="str">
        <f>IF(COUNTA(A9),IF(ISERROR(VLOOKUP(MIN(M9,N9,O9)+AB9,計算!$A$16:$B$219,2)),"",VLOOKUP(MIN(M9,N9,O9)+AB9,計算!$A$16:$B$219,2)),"")</f>
        <v/>
      </c>
      <c r="AB9" s="20">
        <v>300</v>
      </c>
    </row>
    <row r="10" spans="1:50" x14ac:dyDescent="0.15">
      <c r="A10" s="16"/>
      <c r="B10" s="41" t="str">
        <f>IF(A10="","",団体設定!$B$6&amp;"-B"&amp;団体設定!$H$5&amp;"-"&amp;A10)</f>
        <v/>
      </c>
      <c r="C10" s="53"/>
      <c r="D10" s="16"/>
      <c r="E10" s="16"/>
      <c r="F10" s="16"/>
      <c r="G10" s="12" t="s">
        <v>57</v>
      </c>
      <c r="H10" s="16"/>
      <c r="I10" s="12" t="s">
        <v>58</v>
      </c>
      <c r="J10" s="16"/>
      <c r="K10" s="12" t="s">
        <v>60</v>
      </c>
      <c r="L10" s="7" t="s">
        <v>66</v>
      </c>
      <c r="M10" s="16"/>
      <c r="N10" s="16"/>
      <c r="O10" s="16"/>
      <c r="P10" s="13">
        <f t="shared" si="3"/>
        <v>0</v>
      </c>
      <c r="Q10" s="9">
        <f t="shared" si="12"/>
        <v>100</v>
      </c>
      <c r="R10" s="10">
        <f t="shared" si="0"/>
        <v>100</v>
      </c>
      <c r="S10" s="11" t="str">
        <f>IF(COUNTA(A10),IF(ISERROR(VLOOKUP(M10+AB10,計算!$A$16:$B$219,2)),"",VLOOKUP(M10+AB10,計算!$A$16:$B$219,2)),"")</f>
        <v/>
      </c>
      <c r="T10" s="9">
        <f t="shared" si="8"/>
        <v>100</v>
      </c>
      <c r="U10" s="10">
        <f t="shared" si="9"/>
        <v>100</v>
      </c>
      <c r="V10" s="11" t="str">
        <f>IF(COUNTA(A10),IF(ISERROR(VLOOKUP(N10+AB10,計算!$A$16:$B$219,2)),"",VLOOKUP(N10+AB10,計算!$A$16:$B$219,2)),"")</f>
        <v/>
      </c>
      <c r="W10" s="9">
        <f t="shared" si="10"/>
        <v>100</v>
      </c>
      <c r="X10" s="10">
        <f t="shared" si="11"/>
        <v>100</v>
      </c>
      <c r="Y10" s="11" t="str">
        <f>IF(COUNTA(A10),IF(ISERROR(VLOOKUP(O10+AB10,計算!$A$16:$B$219,2)),"",VLOOKUP(O10+AB10,計算!$A$16:$B$219,2)),"")</f>
        <v/>
      </c>
      <c r="Z10" s="19" t="str">
        <f>IF(COUNTA(A10),IF(ISERROR(VLOOKUP(MIN(M10,N10,O10)+AB10,計算!$A$16:$B$219,2)),"",VLOOKUP(MIN(M10,N10,O10)+AB10,計算!$A$16:$B$219,2)),"")</f>
        <v/>
      </c>
      <c r="AB10" s="20">
        <v>300</v>
      </c>
    </row>
    <row r="11" spans="1:50" x14ac:dyDescent="0.15">
      <c r="A11" s="16"/>
      <c r="B11" s="41" t="str">
        <f>IF(A11="","",団体設定!$B$6&amp;"-B"&amp;団体設定!$H$5&amp;"-"&amp;A11)</f>
        <v/>
      </c>
      <c r="C11" s="53"/>
      <c r="D11" s="16"/>
      <c r="E11" s="16"/>
      <c r="F11" s="16"/>
      <c r="G11" s="12" t="s">
        <v>57</v>
      </c>
      <c r="H11" s="16"/>
      <c r="I11" s="12" t="s">
        <v>58</v>
      </c>
      <c r="J11" s="16"/>
      <c r="K11" s="12" t="s">
        <v>60</v>
      </c>
      <c r="L11" s="7" t="s">
        <v>66</v>
      </c>
      <c r="M11" s="16"/>
      <c r="N11" s="16"/>
      <c r="O11" s="16"/>
      <c r="P11" s="13">
        <f t="shared" si="3"/>
        <v>0</v>
      </c>
      <c r="Q11" s="9">
        <f t="shared" si="12"/>
        <v>100</v>
      </c>
      <c r="R11" s="10">
        <f t="shared" si="0"/>
        <v>100</v>
      </c>
      <c r="S11" s="11" t="str">
        <f>IF(COUNTA(A11),IF(ISERROR(VLOOKUP(M11+AB11,計算!$A$16:$B$219,2)),"",VLOOKUP(M11+AB11,計算!$A$16:$B$219,2)),"")</f>
        <v/>
      </c>
      <c r="T11" s="9">
        <f t="shared" si="8"/>
        <v>100</v>
      </c>
      <c r="U11" s="10">
        <f t="shared" si="9"/>
        <v>100</v>
      </c>
      <c r="V11" s="11" t="str">
        <f>IF(COUNTA(A11),IF(ISERROR(VLOOKUP(N11+AB11,計算!$A$16:$B$219,2)),"",VLOOKUP(N11+AB11,計算!$A$16:$B$219,2)),"")</f>
        <v/>
      </c>
      <c r="W11" s="9">
        <f t="shared" si="10"/>
        <v>100</v>
      </c>
      <c r="X11" s="10">
        <f t="shared" si="11"/>
        <v>100</v>
      </c>
      <c r="Y11" s="11" t="str">
        <f>IF(COUNTA(A11),IF(ISERROR(VLOOKUP(O11+AB11,計算!$A$16:$B$219,2)),"",VLOOKUP(O11+AB11,計算!$A$16:$B$219,2)),"")</f>
        <v/>
      </c>
      <c r="Z11" s="19" t="str">
        <f>IF(COUNTA(A11),IF(ISERROR(VLOOKUP(MIN(M11,N11,O11)+AB11,計算!$A$16:$B$219,2)),"",VLOOKUP(MIN(M11,N11,O11)+AB11,計算!$A$16:$B$219,2)),"")</f>
        <v/>
      </c>
      <c r="AB11" s="20">
        <v>300</v>
      </c>
    </row>
    <row r="12" spans="1:50" x14ac:dyDescent="0.15">
      <c r="A12" s="16"/>
      <c r="B12" s="41" t="str">
        <f>IF(A12="","",団体設定!$B$6&amp;"-B"&amp;団体設定!$H$5&amp;"-"&amp;A12)</f>
        <v/>
      </c>
      <c r="C12" s="53"/>
      <c r="D12" s="16"/>
      <c r="E12" s="16"/>
      <c r="F12" s="16"/>
      <c r="G12" s="12" t="s">
        <v>57</v>
      </c>
      <c r="H12" s="16"/>
      <c r="I12" s="12" t="s">
        <v>58</v>
      </c>
      <c r="J12" s="16"/>
      <c r="K12" s="12" t="s">
        <v>60</v>
      </c>
      <c r="L12" s="7" t="s">
        <v>66</v>
      </c>
      <c r="M12" s="16"/>
      <c r="N12" s="16"/>
      <c r="O12" s="16"/>
      <c r="P12" s="13">
        <f t="shared" si="3"/>
        <v>0</v>
      </c>
      <c r="Q12" s="9">
        <f t="shared" si="12"/>
        <v>100</v>
      </c>
      <c r="R12" s="10">
        <f t="shared" si="0"/>
        <v>100</v>
      </c>
      <c r="S12" s="11" t="str">
        <f>IF(COUNTA(A12),IF(ISERROR(VLOOKUP(M12+AB12,計算!$A$16:$B$219,2)),"",VLOOKUP(M12+AB12,計算!$A$16:$B$219,2)),"")</f>
        <v/>
      </c>
      <c r="T12" s="9">
        <f t="shared" si="8"/>
        <v>100</v>
      </c>
      <c r="U12" s="10">
        <f t="shared" si="9"/>
        <v>100</v>
      </c>
      <c r="V12" s="11" t="str">
        <f>IF(COUNTA(A12),IF(ISERROR(VLOOKUP(N12+AB12,計算!$A$16:$B$219,2)),"",VLOOKUP(N12+AB12,計算!$A$16:$B$219,2)),"")</f>
        <v/>
      </c>
      <c r="W12" s="9">
        <f t="shared" si="10"/>
        <v>100</v>
      </c>
      <c r="X12" s="10">
        <f t="shared" si="11"/>
        <v>100</v>
      </c>
      <c r="Y12" s="11" t="str">
        <f>IF(COUNTA(A12),IF(ISERROR(VLOOKUP(O12+AB12,計算!$A$16:$B$219,2)),"",VLOOKUP(O12+AB12,計算!$A$16:$B$219,2)),"")</f>
        <v/>
      </c>
      <c r="Z12" s="19" t="str">
        <f>IF(COUNTA(A12),IF(ISERROR(VLOOKUP(MIN(M12,N12,O12)+AB12,計算!$A$16:$B$219,2)),"",VLOOKUP(MIN(M12,N12,O12)+AB12,計算!$A$16:$B$219,2)),"")</f>
        <v/>
      </c>
      <c r="AB12" s="20">
        <v>300</v>
      </c>
    </row>
    <row r="13" spans="1:50" x14ac:dyDescent="0.15">
      <c r="A13" s="16"/>
      <c r="B13" s="41" t="str">
        <f>IF(A13="","",団体設定!$B$6&amp;"-B"&amp;団体設定!$H$5&amp;"-"&amp;A13)</f>
        <v/>
      </c>
      <c r="C13" s="53"/>
      <c r="D13" s="16"/>
      <c r="E13" s="16"/>
      <c r="F13" s="16"/>
      <c r="G13" s="12" t="s">
        <v>57</v>
      </c>
      <c r="H13" s="16"/>
      <c r="I13" s="12" t="s">
        <v>58</v>
      </c>
      <c r="J13" s="16"/>
      <c r="K13" s="12" t="s">
        <v>60</v>
      </c>
      <c r="L13" s="7" t="s">
        <v>66</v>
      </c>
      <c r="M13" s="16"/>
      <c r="N13" s="16"/>
      <c r="O13" s="16"/>
      <c r="P13" s="13">
        <f t="shared" si="3"/>
        <v>0</v>
      </c>
      <c r="Q13" s="9">
        <f t="shared" si="12"/>
        <v>100</v>
      </c>
      <c r="R13" s="10">
        <f t="shared" si="0"/>
        <v>100</v>
      </c>
      <c r="S13" s="11" t="str">
        <f>IF(COUNTA(A13),IF(ISERROR(VLOOKUP(M13+AB13,計算!$A$16:$B$219,2)),"",VLOOKUP(M13+AB13,計算!$A$16:$B$219,2)),"")</f>
        <v/>
      </c>
      <c r="T13" s="9">
        <f t="shared" si="8"/>
        <v>100</v>
      </c>
      <c r="U13" s="10">
        <f t="shared" si="9"/>
        <v>100</v>
      </c>
      <c r="V13" s="11" t="str">
        <f>IF(COUNTA(A13),IF(ISERROR(VLOOKUP(N13+AB13,計算!$A$16:$B$219,2)),"",VLOOKUP(N13+AB13,計算!$A$16:$B$219,2)),"")</f>
        <v/>
      </c>
      <c r="W13" s="9">
        <f t="shared" si="10"/>
        <v>100</v>
      </c>
      <c r="X13" s="10">
        <f t="shared" si="11"/>
        <v>100</v>
      </c>
      <c r="Y13" s="11" t="str">
        <f>IF(COUNTA(A13),IF(ISERROR(VLOOKUP(O13+AB13,計算!$A$16:$B$219,2)),"",VLOOKUP(O13+AB13,計算!$A$16:$B$219,2)),"")</f>
        <v/>
      </c>
      <c r="Z13" s="19" t="str">
        <f>IF(COUNTA(A13),IF(ISERROR(VLOOKUP(MIN(M13,N13,O13)+AB13,計算!$A$16:$B$219,2)),"",VLOOKUP(MIN(M13,N13,O13)+AB13,計算!$A$16:$B$219,2)),"")</f>
        <v/>
      </c>
      <c r="AB13" s="20">
        <v>300</v>
      </c>
    </row>
    <row r="14" spans="1:50" x14ac:dyDescent="0.15">
      <c r="A14" s="16"/>
      <c r="B14" s="41" t="str">
        <f>IF(A14="","",団体設定!$B$6&amp;"-B"&amp;団体設定!$H$5&amp;"-"&amp;A14)</f>
        <v/>
      </c>
      <c r="C14" s="53"/>
      <c r="D14" s="16"/>
      <c r="E14" s="16"/>
      <c r="F14" s="16"/>
      <c r="G14" s="12" t="s">
        <v>57</v>
      </c>
      <c r="H14" s="16"/>
      <c r="I14" s="12" t="s">
        <v>58</v>
      </c>
      <c r="J14" s="16"/>
      <c r="K14" s="12" t="s">
        <v>60</v>
      </c>
      <c r="L14" s="7" t="s">
        <v>66</v>
      </c>
      <c r="M14" s="16"/>
      <c r="N14" s="16"/>
      <c r="O14" s="16"/>
      <c r="P14" s="13">
        <f t="shared" si="3"/>
        <v>0</v>
      </c>
      <c r="Q14" s="9">
        <f t="shared" si="12"/>
        <v>100</v>
      </c>
      <c r="R14" s="10">
        <f t="shared" si="0"/>
        <v>100</v>
      </c>
      <c r="S14" s="11" t="str">
        <f>IF(COUNTA(A14),IF(ISERROR(VLOOKUP(M14+AB14,計算!$A$16:$B$219,2)),"",VLOOKUP(M14+AB14,計算!$A$16:$B$219,2)),"")</f>
        <v/>
      </c>
      <c r="T14" s="9">
        <f t="shared" si="8"/>
        <v>100</v>
      </c>
      <c r="U14" s="10">
        <f t="shared" si="9"/>
        <v>100</v>
      </c>
      <c r="V14" s="11" t="str">
        <f>IF(COUNTA(A14),IF(ISERROR(VLOOKUP(N14+AB14,計算!$A$16:$B$219,2)),"",VLOOKUP(N14+AB14,計算!$A$16:$B$219,2)),"")</f>
        <v/>
      </c>
      <c r="W14" s="9">
        <f t="shared" si="10"/>
        <v>100</v>
      </c>
      <c r="X14" s="10">
        <f t="shared" si="11"/>
        <v>100</v>
      </c>
      <c r="Y14" s="11" t="str">
        <f>IF(COUNTA(A14),IF(ISERROR(VLOOKUP(O14+AB14,計算!$A$16:$B$219,2)),"",VLOOKUP(O14+AB14,計算!$A$16:$B$219,2)),"")</f>
        <v/>
      </c>
      <c r="Z14" s="19" t="str">
        <f>IF(COUNTA(A14),IF(ISERROR(VLOOKUP(MIN(M14,N14,O14)+AB14,計算!$A$16:$B$219,2)),"",VLOOKUP(MIN(M14,N14,O14)+AB14,計算!$A$16:$B$219,2)),"")</f>
        <v/>
      </c>
      <c r="AB14" s="20">
        <v>300</v>
      </c>
    </row>
    <row r="15" spans="1:50" x14ac:dyDescent="0.15">
      <c r="A15" s="16"/>
      <c r="B15" s="41" t="str">
        <f>IF(A15="","",団体設定!$B$6&amp;"-B"&amp;団体設定!$H$5&amp;"-"&amp;A15)</f>
        <v/>
      </c>
      <c r="C15" s="53"/>
      <c r="D15" s="16"/>
      <c r="E15" s="16"/>
      <c r="F15" s="16"/>
      <c r="G15" s="12" t="s">
        <v>57</v>
      </c>
      <c r="H15" s="16"/>
      <c r="I15" s="12" t="s">
        <v>58</v>
      </c>
      <c r="J15" s="16"/>
      <c r="K15" s="12" t="s">
        <v>60</v>
      </c>
      <c r="L15" s="7" t="s">
        <v>66</v>
      </c>
      <c r="M15" s="16"/>
      <c r="N15" s="16"/>
      <c r="O15" s="16"/>
      <c r="P15" s="13">
        <f t="shared" si="3"/>
        <v>0</v>
      </c>
      <c r="Q15" s="9">
        <f t="shared" si="12"/>
        <v>100</v>
      </c>
      <c r="R15" s="10">
        <f t="shared" si="0"/>
        <v>100</v>
      </c>
      <c r="S15" s="11" t="str">
        <f>IF(COUNTA(A15),IF(ISERROR(VLOOKUP(M15+AB15,計算!$A$16:$B$219,2)),"",VLOOKUP(M15+AB15,計算!$A$16:$B$219,2)),"")</f>
        <v/>
      </c>
      <c r="T15" s="9">
        <f t="shared" si="8"/>
        <v>100</v>
      </c>
      <c r="U15" s="10">
        <f t="shared" si="9"/>
        <v>100</v>
      </c>
      <c r="V15" s="11" t="str">
        <f>IF(COUNTA(A15),IF(ISERROR(VLOOKUP(N15+AB15,計算!$A$16:$B$219,2)),"",VLOOKUP(N15+AB15,計算!$A$16:$B$219,2)),"")</f>
        <v/>
      </c>
      <c r="W15" s="9">
        <f t="shared" si="10"/>
        <v>100</v>
      </c>
      <c r="X15" s="10">
        <f t="shared" si="11"/>
        <v>100</v>
      </c>
      <c r="Y15" s="11" t="str">
        <f>IF(COUNTA(A15),IF(ISERROR(VLOOKUP(O15+AB15,計算!$A$16:$B$219,2)),"",VLOOKUP(O15+AB15,計算!$A$16:$B$219,2)),"")</f>
        <v/>
      </c>
      <c r="Z15" s="19" t="str">
        <f>IF(COUNTA(A15),IF(ISERROR(VLOOKUP(MIN(M15,N15,O15)+AB15,計算!$A$16:$B$219,2)),"",VLOOKUP(MIN(M15,N15,O15)+AB15,計算!$A$16:$B$219,2)),"")</f>
        <v/>
      </c>
      <c r="AB15" s="20">
        <v>300</v>
      </c>
    </row>
    <row r="16" spans="1:50" x14ac:dyDescent="0.15">
      <c r="A16" s="16"/>
      <c r="B16" s="41" t="str">
        <f>IF(A16="","",団体設定!$B$6&amp;"-B"&amp;団体設定!$H$5&amp;"-"&amp;A16)</f>
        <v/>
      </c>
      <c r="C16" s="53"/>
      <c r="D16" s="16"/>
      <c r="E16" s="16"/>
      <c r="F16" s="16"/>
      <c r="G16" s="12" t="s">
        <v>57</v>
      </c>
      <c r="H16" s="16"/>
      <c r="I16" s="12" t="s">
        <v>58</v>
      </c>
      <c r="J16" s="16"/>
      <c r="K16" s="12" t="s">
        <v>60</v>
      </c>
      <c r="L16" s="7" t="s">
        <v>66</v>
      </c>
      <c r="M16" s="16"/>
      <c r="N16" s="16"/>
      <c r="O16" s="16"/>
      <c r="P16" s="13">
        <f t="shared" si="3"/>
        <v>0</v>
      </c>
      <c r="Q16" s="9">
        <f t="shared" si="12"/>
        <v>100</v>
      </c>
      <c r="R16" s="10">
        <f t="shared" si="0"/>
        <v>100</v>
      </c>
      <c r="S16" s="11" t="str">
        <f>IF(COUNTA(A16),IF(ISERROR(VLOOKUP(M16+AB16,計算!$A$16:$B$219,2)),"",VLOOKUP(M16+AB16,計算!$A$16:$B$219,2)),"")</f>
        <v/>
      </c>
      <c r="T16" s="9">
        <f t="shared" si="8"/>
        <v>100</v>
      </c>
      <c r="U16" s="10">
        <f t="shared" si="9"/>
        <v>100</v>
      </c>
      <c r="V16" s="11" t="str">
        <f>IF(COUNTA(A16),IF(ISERROR(VLOOKUP(N16+AB16,計算!$A$16:$B$219,2)),"",VLOOKUP(N16+AB16,計算!$A$16:$B$219,2)),"")</f>
        <v/>
      </c>
      <c r="W16" s="9">
        <f t="shared" si="10"/>
        <v>100</v>
      </c>
      <c r="X16" s="10">
        <f t="shared" si="11"/>
        <v>100</v>
      </c>
      <c r="Y16" s="11" t="str">
        <f>IF(COUNTA(A16),IF(ISERROR(VLOOKUP(O16+AB16,計算!$A$16:$B$219,2)),"",VLOOKUP(O16+AB16,計算!$A$16:$B$219,2)),"")</f>
        <v/>
      </c>
      <c r="Z16" s="19" t="str">
        <f>IF(COUNTA(A16),IF(ISERROR(VLOOKUP(MIN(M16,N16,O16)+AB16,計算!$A$16:$B$219,2)),"",VLOOKUP(MIN(M16,N16,O16)+AB16,計算!$A$16:$B$219,2)),"")</f>
        <v/>
      </c>
      <c r="AB16" s="20">
        <v>300</v>
      </c>
    </row>
    <row r="17" spans="1:28" x14ac:dyDescent="0.15">
      <c r="A17" s="16"/>
      <c r="B17" s="41" t="str">
        <f>IF(A17="","",団体設定!$B$6&amp;"-B"&amp;団体設定!$H$5&amp;"-"&amp;A17)</f>
        <v/>
      </c>
      <c r="C17" s="53"/>
      <c r="D17" s="16"/>
      <c r="E17" s="16"/>
      <c r="F17" s="16"/>
      <c r="G17" s="12" t="s">
        <v>57</v>
      </c>
      <c r="H17" s="16"/>
      <c r="I17" s="12" t="s">
        <v>58</v>
      </c>
      <c r="J17" s="16"/>
      <c r="K17" s="12" t="s">
        <v>60</v>
      </c>
      <c r="L17" s="7" t="s">
        <v>66</v>
      </c>
      <c r="M17" s="16"/>
      <c r="N17" s="16"/>
      <c r="O17" s="16"/>
      <c r="P17" s="13">
        <f t="shared" si="3"/>
        <v>0</v>
      </c>
      <c r="Q17" s="9">
        <f t="shared" si="12"/>
        <v>100</v>
      </c>
      <c r="R17" s="10">
        <f t="shared" si="0"/>
        <v>100</v>
      </c>
      <c r="S17" s="11" t="str">
        <f>IF(COUNTA(A17),IF(ISERROR(VLOOKUP(M17+AB17,計算!$A$16:$B$219,2)),"",VLOOKUP(M17+AB17,計算!$A$16:$B$219,2)),"")</f>
        <v/>
      </c>
      <c r="T17" s="9">
        <f t="shared" si="8"/>
        <v>100</v>
      </c>
      <c r="U17" s="10">
        <f t="shared" si="9"/>
        <v>100</v>
      </c>
      <c r="V17" s="11" t="str">
        <f>IF(COUNTA(A17),IF(ISERROR(VLOOKUP(N17+AB17,計算!$A$16:$B$219,2)),"",VLOOKUP(N17+AB17,計算!$A$16:$B$219,2)),"")</f>
        <v/>
      </c>
      <c r="W17" s="9">
        <f t="shared" si="10"/>
        <v>100</v>
      </c>
      <c r="X17" s="10">
        <f t="shared" si="11"/>
        <v>100</v>
      </c>
      <c r="Y17" s="11" t="str">
        <f>IF(COUNTA(A17),IF(ISERROR(VLOOKUP(O17+AB17,計算!$A$16:$B$219,2)),"",VLOOKUP(O17+AB17,計算!$A$16:$B$219,2)),"")</f>
        <v/>
      </c>
      <c r="Z17" s="19" t="str">
        <f>IF(COUNTA(A17),IF(ISERROR(VLOOKUP(MIN(M17,N17,O17)+AB17,計算!$A$16:$B$219,2)),"",VLOOKUP(MIN(M17,N17,O17)+AB17,計算!$A$16:$B$219,2)),"")</f>
        <v/>
      </c>
      <c r="AB17" s="20">
        <v>300</v>
      </c>
    </row>
    <row r="18" spans="1:28" x14ac:dyDescent="0.15">
      <c r="A18" s="16"/>
      <c r="B18" s="41" t="str">
        <f>IF(A18="","",団体設定!$B$6&amp;"-B"&amp;団体設定!$H$5&amp;"-"&amp;A18)</f>
        <v/>
      </c>
      <c r="C18" s="53"/>
      <c r="D18" s="16"/>
      <c r="E18" s="16"/>
      <c r="F18" s="16"/>
      <c r="G18" s="12" t="s">
        <v>57</v>
      </c>
      <c r="H18" s="16"/>
      <c r="I18" s="12" t="s">
        <v>58</v>
      </c>
      <c r="J18" s="16"/>
      <c r="K18" s="12" t="s">
        <v>60</v>
      </c>
      <c r="L18" s="7" t="s">
        <v>66</v>
      </c>
      <c r="M18" s="16"/>
      <c r="N18" s="16"/>
      <c r="O18" s="16"/>
      <c r="P18" s="13">
        <f t="shared" si="3"/>
        <v>0</v>
      </c>
      <c r="Q18" s="9">
        <f t="shared" si="12"/>
        <v>100</v>
      </c>
      <c r="R18" s="10">
        <f t="shared" si="0"/>
        <v>100</v>
      </c>
      <c r="S18" s="11" t="str">
        <f>IF(COUNTA(A18),IF(ISERROR(VLOOKUP(M18+AB18,計算!$A$16:$B$219,2)),"",VLOOKUP(M18+AB18,計算!$A$16:$B$219,2)),"")</f>
        <v/>
      </c>
      <c r="T18" s="9">
        <f t="shared" si="8"/>
        <v>100</v>
      </c>
      <c r="U18" s="10">
        <f t="shared" si="9"/>
        <v>100</v>
      </c>
      <c r="V18" s="11" t="str">
        <f>IF(COUNTA(A18),IF(ISERROR(VLOOKUP(N18+AB18,計算!$A$16:$B$219,2)),"",VLOOKUP(N18+AB18,計算!$A$16:$B$219,2)),"")</f>
        <v/>
      </c>
      <c r="W18" s="9">
        <f t="shared" si="10"/>
        <v>100</v>
      </c>
      <c r="X18" s="10">
        <f t="shared" si="11"/>
        <v>100</v>
      </c>
      <c r="Y18" s="11" t="str">
        <f>IF(COUNTA(A18),IF(ISERROR(VLOOKUP(O18+AB18,計算!$A$16:$B$219,2)),"",VLOOKUP(O18+AB18,計算!$A$16:$B$219,2)),"")</f>
        <v/>
      </c>
      <c r="Z18" s="19" t="str">
        <f>IF(COUNTA(A18),IF(ISERROR(VLOOKUP(MIN(M18,N18,O18)+AB18,計算!$A$16:$B$219,2)),"",VLOOKUP(MIN(M18,N18,O18)+AB18,計算!$A$16:$B$219,2)),"")</f>
        <v/>
      </c>
      <c r="AB18" s="20">
        <v>300</v>
      </c>
    </row>
    <row r="19" spans="1:28" x14ac:dyDescent="0.15">
      <c r="A19" s="16"/>
      <c r="B19" s="41" t="str">
        <f>IF(A19="","",団体設定!$B$6&amp;"-B"&amp;団体設定!$H$5&amp;"-"&amp;A19)</f>
        <v/>
      </c>
      <c r="C19" s="53"/>
      <c r="D19" s="16"/>
      <c r="E19" s="16"/>
      <c r="F19" s="16"/>
      <c r="G19" s="12" t="s">
        <v>57</v>
      </c>
      <c r="H19" s="16"/>
      <c r="I19" s="12" t="s">
        <v>58</v>
      </c>
      <c r="J19" s="16"/>
      <c r="K19" s="12" t="s">
        <v>60</v>
      </c>
      <c r="L19" s="7" t="s">
        <v>66</v>
      </c>
      <c r="M19" s="16"/>
      <c r="N19" s="16"/>
      <c r="O19" s="16"/>
      <c r="P19" s="13">
        <f t="shared" si="3"/>
        <v>0</v>
      </c>
      <c r="Q19" s="9">
        <f t="shared" si="12"/>
        <v>100</v>
      </c>
      <c r="R19" s="10">
        <f t="shared" si="0"/>
        <v>100</v>
      </c>
      <c r="S19" s="11" t="str">
        <f>IF(COUNTA(A19),IF(ISERROR(VLOOKUP(M19+AB19,計算!$A$16:$B$219,2)),"",VLOOKUP(M19+AB19,計算!$A$16:$B$219,2)),"")</f>
        <v/>
      </c>
      <c r="T19" s="9">
        <f t="shared" si="8"/>
        <v>100</v>
      </c>
      <c r="U19" s="10">
        <f t="shared" si="9"/>
        <v>100</v>
      </c>
      <c r="V19" s="11" t="str">
        <f>IF(COUNTA(A19),IF(ISERROR(VLOOKUP(N19+AB19,計算!$A$16:$B$219,2)),"",VLOOKUP(N19+AB19,計算!$A$16:$B$219,2)),"")</f>
        <v/>
      </c>
      <c r="W19" s="9">
        <f t="shared" si="10"/>
        <v>100</v>
      </c>
      <c r="X19" s="10">
        <f t="shared" si="11"/>
        <v>100</v>
      </c>
      <c r="Y19" s="11" t="str">
        <f>IF(COUNTA(A19),IF(ISERROR(VLOOKUP(O19+AB19,計算!$A$16:$B$219,2)),"",VLOOKUP(O19+AB19,計算!$A$16:$B$219,2)),"")</f>
        <v/>
      </c>
      <c r="Z19" s="19" t="str">
        <f>IF(COUNTA(A19),IF(ISERROR(VLOOKUP(MIN(M19,N19,O19)+AB19,計算!$A$16:$B$219,2)),"",VLOOKUP(MIN(M19,N19,O19)+AB19,計算!$A$16:$B$219,2)),"")</f>
        <v/>
      </c>
      <c r="AB19" s="20">
        <v>300</v>
      </c>
    </row>
    <row r="20" spans="1:28" x14ac:dyDescent="0.15">
      <c r="A20" s="16"/>
      <c r="B20" s="41" t="str">
        <f>IF(A20="","",団体設定!$B$6&amp;"-B"&amp;団体設定!$H$5&amp;"-"&amp;A20)</f>
        <v/>
      </c>
      <c r="C20" s="53"/>
      <c r="D20" s="16"/>
      <c r="E20" s="16"/>
      <c r="F20" s="16"/>
      <c r="G20" s="12" t="s">
        <v>57</v>
      </c>
      <c r="H20" s="16"/>
      <c r="I20" s="12" t="s">
        <v>58</v>
      </c>
      <c r="J20" s="16"/>
      <c r="K20" s="12" t="s">
        <v>60</v>
      </c>
      <c r="L20" s="7" t="s">
        <v>66</v>
      </c>
      <c r="M20" s="16"/>
      <c r="N20" s="16"/>
      <c r="O20" s="16"/>
      <c r="P20" s="13">
        <f t="shared" si="3"/>
        <v>0</v>
      </c>
      <c r="Q20" s="9">
        <f t="shared" si="12"/>
        <v>100</v>
      </c>
      <c r="R20" s="10">
        <f t="shared" si="0"/>
        <v>100</v>
      </c>
      <c r="S20" s="11" t="str">
        <f>IF(COUNTA(A20),IF(ISERROR(VLOOKUP(M20+AB20,計算!$A$16:$B$219,2)),"",VLOOKUP(M20+AB20,計算!$A$16:$B$219,2)),"")</f>
        <v/>
      </c>
      <c r="T20" s="9">
        <f t="shared" si="8"/>
        <v>100</v>
      </c>
      <c r="U20" s="10">
        <f t="shared" si="9"/>
        <v>100</v>
      </c>
      <c r="V20" s="11" t="str">
        <f>IF(COUNTA(A20),IF(ISERROR(VLOOKUP(N20+AB20,計算!$A$16:$B$219,2)),"",VLOOKUP(N20+AB20,計算!$A$16:$B$219,2)),"")</f>
        <v/>
      </c>
      <c r="W20" s="9">
        <f t="shared" si="10"/>
        <v>100</v>
      </c>
      <c r="X20" s="10">
        <f t="shared" si="11"/>
        <v>100</v>
      </c>
      <c r="Y20" s="11" t="str">
        <f>IF(COUNTA(A20),IF(ISERROR(VLOOKUP(O20+AB20,計算!$A$16:$B$219,2)),"",VLOOKUP(O20+AB20,計算!$A$16:$B$219,2)),"")</f>
        <v/>
      </c>
      <c r="Z20" s="19" t="str">
        <f>IF(COUNTA(A20),IF(ISERROR(VLOOKUP(MIN(M20,N20,O20)+AB20,計算!$A$16:$B$219,2)),"",VLOOKUP(MIN(M20,N20,O20)+AB20,計算!$A$16:$B$219,2)),"")</f>
        <v/>
      </c>
      <c r="AB20" s="20">
        <v>300</v>
      </c>
    </row>
    <row r="21" spans="1:28" x14ac:dyDescent="0.15">
      <c r="A21" s="16"/>
      <c r="B21" s="41" t="str">
        <f>IF(A21="","",団体設定!$B$6&amp;"-B"&amp;団体設定!$H$5&amp;"-"&amp;A21)</f>
        <v/>
      </c>
      <c r="C21" s="53"/>
      <c r="D21" s="16"/>
      <c r="E21" s="16"/>
      <c r="F21" s="16"/>
      <c r="G21" s="12" t="s">
        <v>57</v>
      </c>
      <c r="H21" s="16"/>
      <c r="I21" s="12" t="s">
        <v>58</v>
      </c>
      <c r="J21" s="16"/>
      <c r="K21" s="12" t="s">
        <v>60</v>
      </c>
      <c r="L21" s="7" t="s">
        <v>66</v>
      </c>
      <c r="M21" s="16"/>
      <c r="N21" s="16"/>
      <c r="O21" s="16"/>
      <c r="P21" s="13">
        <f t="shared" si="3"/>
        <v>0</v>
      </c>
      <c r="Q21" s="9">
        <f t="shared" si="12"/>
        <v>100</v>
      </c>
      <c r="R21" s="10">
        <f t="shared" si="0"/>
        <v>100</v>
      </c>
      <c r="S21" s="11" t="str">
        <f>IF(COUNTA(A21),IF(ISERROR(VLOOKUP(M21+AB21,計算!$A$16:$B$219,2)),"",VLOOKUP(M21+AB21,計算!$A$16:$B$219,2)),"")</f>
        <v/>
      </c>
      <c r="T21" s="9">
        <f t="shared" si="8"/>
        <v>100</v>
      </c>
      <c r="U21" s="10">
        <f t="shared" si="9"/>
        <v>100</v>
      </c>
      <c r="V21" s="11" t="str">
        <f>IF(COUNTA(A21),IF(ISERROR(VLOOKUP(N21+AB21,計算!$A$16:$B$219,2)),"",VLOOKUP(N21+AB21,計算!$A$16:$B$219,2)),"")</f>
        <v/>
      </c>
      <c r="W21" s="9">
        <f t="shared" si="10"/>
        <v>100</v>
      </c>
      <c r="X21" s="10">
        <f t="shared" si="11"/>
        <v>100</v>
      </c>
      <c r="Y21" s="11" t="str">
        <f>IF(COUNTA(A21),IF(ISERROR(VLOOKUP(O21+AB21,計算!$A$16:$B$219,2)),"",VLOOKUP(O21+AB21,計算!$A$16:$B$219,2)),"")</f>
        <v/>
      </c>
      <c r="Z21" s="19" t="str">
        <f>IF(COUNTA(A21),IF(ISERROR(VLOOKUP(MIN(M21,N21,O21)+AB21,計算!$A$16:$B$219,2)),"",VLOOKUP(MIN(M21,N21,O21)+AB21,計算!$A$16:$B$219,2)),"")</f>
        <v/>
      </c>
      <c r="AB21" s="20">
        <v>300</v>
      </c>
    </row>
    <row r="22" spans="1:28" x14ac:dyDescent="0.15">
      <c r="A22" s="16"/>
      <c r="B22" s="41" t="str">
        <f>IF(A22="","",団体設定!$B$6&amp;"-B"&amp;団体設定!$H$5&amp;"-"&amp;A22)</f>
        <v/>
      </c>
      <c r="C22" s="53"/>
      <c r="D22" s="16"/>
      <c r="E22" s="16"/>
      <c r="F22" s="16"/>
      <c r="G22" s="12" t="s">
        <v>57</v>
      </c>
      <c r="H22" s="16"/>
      <c r="I22" s="12" t="s">
        <v>58</v>
      </c>
      <c r="J22" s="16"/>
      <c r="K22" s="12" t="s">
        <v>60</v>
      </c>
      <c r="L22" s="7" t="s">
        <v>66</v>
      </c>
      <c r="M22" s="16"/>
      <c r="N22" s="16"/>
      <c r="O22" s="16"/>
      <c r="P22" s="13">
        <f t="shared" si="3"/>
        <v>0</v>
      </c>
      <c r="Q22" s="9">
        <f t="shared" si="12"/>
        <v>100</v>
      </c>
      <c r="R22" s="10">
        <f t="shared" si="0"/>
        <v>100</v>
      </c>
      <c r="S22" s="11" t="str">
        <f>IF(COUNTA(A22),IF(ISERROR(VLOOKUP(M22+AB22,計算!$A$16:$B$219,2)),"",VLOOKUP(M22+AB22,計算!$A$16:$B$219,2)),"")</f>
        <v/>
      </c>
      <c r="T22" s="9">
        <f t="shared" si="8"/>
        <v>100</v>
      </c>
      <c r="U22" s="10">
        <f t="shared" si="9"/>
        <v>100</v>
      </c>
      <c r="V22" s="11" t="str">
        <f>IF(COUNTA(A22),IF(ISERROR(VLOOKUP(N22+AB22,計算!$A$16:$B$219,2)),"",VLOOKUP(N22+AB22,計算!$A$16:$B$219,2)),"")</f>
        <v/>
      </c>
      <c r="W22" s="9">
        <f t="shared" si="10"/>
        <v>100</v>
      </c>
      <c r="X22" s="10">
        <f t="shared" si="11"/>
        <v>100</v>
      </c>
      <c r="Y22" s="11" t="str">
        <f>IF(COUNTA(A22),IF(ISERROR(VLOOKUP(O22+AB22,計算!$A$16:$B$219,2)),"",VLOOKUP(O22+AB22,計算!$A$16:$B$219,2)),"")</f>
        <v/>
      </c>
      <c r="Z22" s="19" t="str">
        <f>IF(COUNTA(A22),IF(ISERROR(VLOOKUP(MIN(M22,N22,O22)+AB22,計算!$A$16:$B$219,2)),"",VLOOKUP(MIN(M22,N22,O22)+AB22,計算!$A$16:$B$219,2)),"")</f>
        <v/>
      </c>
      <c r="AB22" s="20">
        <v>300</v>
      </c>
    </row>
    <row r="23" spans="1:28" x14ac:dyDescent="0.15">
      <c r="A23" s="16"/>
      <c r="B23" s="41" t="str">
        <f>IF(A23="","",団体設定!$B$6&amp;"-B"&amp;団体設定!$H$5&amp;"-"&amp;A23)</f>
        <v/>
      </c>
      <c r="C23" s="53"/>
      <c r="D23" s="16"/>
      <c r="E23" s="16"/>
      <c r="F23" s="16"/>
      <c r="G23" s="12" t="s">
        <v>57</v>
      </c>
      <c r="H23" s="16"/>
      <c r="I23" s="12" t="s">
        <v>58</v>
      </c>
      <c r="J23" s="16"/>
      <c r="K23" s="12" t="s">
        <v>60</v>
      </c>
      <c r="L23" s="7" t="s">
        <v>66</v>
      </c>
      <c r="M23" s="16"/>
      <c r="N23" s="16"/>
      <c r="O23" s="16"/>
      <c r="P23" s="13">
        <f t="shared" si="3"/>
        <v>0</v>
      </c>
      <c r="Q23" s="9">
        <f t="shared" si="12"/>
        <v>100</v>
      </c>
      <c r="R23" s="10">
        <f t="shared" si="0"/>
        <v>100</v>
      </c>
      <c r="S23" s="11" t="str">
        <f>IF(COUNTA(A23),IF(ISERROR(VLOOKUP(M23+AB23,計算!$A$16:$B$219,2)),"",VLOOKUP(M23+AB23,計算!$A$16:$B$219,2)),"")</f>
        <v/>
      </c>
      <c r="T23" s="9">
        <f t="shared" si="8"/>
        <v>100</v>
      </c>
      <c r="U23" s="10">
        <f t="shared" si="9"/>
        <v>100</v>
      </c>
      <c r="V23" s="11" t="str">
        <f>IF(COUNTA(A23),IF(ISERROR(VLOOKUP(N23+AB23,計算!$A$16:$B$219,2)),"",VLOOKUP(N23+AB23,計算!$A$16:$B$219,2)),"")</f>
        <v/>
      </c>
      <c r="W23" s="9">
        <f t="shared" si="10"/>
        <v>100</v>
      </c>
      <c r="X23" s="10">
        <f t="shared" si="11"/>
        <v>100</v>
      </c>
      <c r="Y23" s="11" t="str">
        <f>IF(COUNTA(A23),IF(ISERROR(VLOOKUP(O23+AB23,計算!$A$16:$B$219,2)),"",VLOOKUP(O23+AB23,計算!$A$16:$B$219,2)),"")</f>
        <v/>
      </c>
      <c r="Z23" s="19" t="str">
        <f>IF(COUNTA(A23),IF(ISERROR(VLOOKUP(MIN(M23,N23,O23)+AB23,計算!$A$16:$B$219,2)),"",VLOOKUP(MIN(M23,N23,O23)+AB23,計算!$A$16:$B$219,2)),"")</f>
        <v/>
      </c>
      <c r="AB23" s="20">
        <v>300</v>
      </c>
    </row>
    <row r="24" spans="1:28" x14ac:dyDescent="0.15">
      <c r="A24" s="16"/>
      <c r="B24" s="41" t="str">
        <f>IF(A24="","",団体設定!$B$6&amp;"-B"&amp;団体設定!$H$5&amp;"-"&amp;A24)</f>
        <v/>
      </c>
      <c r="C24" s="53"/>
      <c r="D24" s="16"/>
      <c r="E24" s="16"/>
      <c r="F24" s="16"/>
      <c r="G24" s="12" t="s">
        <v>57</v>
      </c>
      <c r="H24" s="16"/>
      <c r="I24" s="12" t="s">
        <v>58</v>
      </c>
      <c r="J24" s="16"/>
      <c r="K24" s="12" t="s">
        <v>60</v>
      </c>
      <c r="L24" s="7" t="s">
        <v>66</v>
      </c>
      <c r="M24" s="16"/>
      <c r="N24" s="16"/>
      <c r="O24" s="16"/>
      <c r="P24" s="13">
        <f t="shared" si="3"/>
        <v>0</v>
      </c>
      <c r="Q24" s="9">
        <f t="shared" si="12"/>
        <v>100</v>
      </c>
      <c r="R24" s="10">
        <f t="shared" si="0"/>
        <v>100</v>
      </c>
      <c r="S24" s="11" t="str">
        <f>IF(COUNTA(A24),IF(ISERROR(VLOOKUP(M24+AB24,計算!$A$16:$B$219,2)),"",VLOOKUP(M24+AB24,計算!$A$16:$B$219,2)),"")</f>
        <v/>
      </c>
      <c r="T24" s="9">
        <f t="shared" si="8"/>
        <v>100</v>
      </c>
      <c r="U24" s="10">
        <f t="shared" si="9"/>
        <v>100</v>
      </c>
      <c r="V24" s="11" t="str">
        <f>IF(COUNTA(A24),IF(ISERROR(VLOOKUP(N24+AB24,計算!$A$16:$B$219,2)),"",VLOOKUP(N24+AB24,計算!$A$16:$B$219,2)),"")</f>
        <v/>
      </c>
      <c r="W24" s="9">
        <f t="shared" si="10"/>
        <v>100</v>
      </c>
      <c r="X24" s="10">
        <f t="shared" si="11"/>
        <v>100</v>
      </c>
      <c r="Y24" s="11" t="str">
        <f>IF(COUNTA(A24),IF(ISERROR(VLOOKUP(O24+AB24,計算!$A$16:$B$219,2)),"",VLOOKUP(O24+AB24,計算!$A$16:$B$219,2)),"")</f>
        <v/>
      </c>
      <c r="Z24" s="19" t="str">
        <f>IF(COUNTA(A24),IF(ISERROR(VLOOKUP(MIN(M24,N24,O24)+AB24,計算!$A$16:$B$219,2)),"",VLOOKUP(MIN(M24,N24,O24)+AB24,計算!$A$16:$B$219,2)),"")</f>
        <v/>
      </c>
      <c r="AB24" s="20">
        <v>300</v>
      </c>
    </row>
    <row r="25" spans="1:28" x14ac:dyDescent="0.15">
      <c r="A25" s="16"/>
      <c r="B25" s="41" t="str">
        <f>IF(A25="","",団体設定!$B$6&amp;"-B"&amp;団体設定!$H$5&amp;"-"&amp;A25)</f>
        <v/>
      </c>
      <c r="C25" s="53"/>
      <c r="D25" s="16"/>
      <c r="E25" s="16"/>
      <c r="F25" s="16"/>
      <c r="G25" s="12" t="s">
        <v>57</v>
      </c>
      <c r="H25" s="16"/>
      <c r="I25" s="12" t="s">
        <v>58</v>
      </c>
      <c r="J25" s="16"/>
      <c r="K25" s="12" t="s">
        <v>60</v>
      </c>
      <c r="L25" s="7" t="s">
        <v>66</v>
      </c>
      <c r="M25" s="16"/>
      <c r="N25" s="16"/>
      <c r="O25" s="16"/>
      <c r="P25" s="13">
        <f t="shared" si="3"/>
        <v>0</v>
      </c>
      <c r="Q25" s="9">
        <f t="shared" si="12"/>
        <v>100</v>
      </c>
      <c r="R25" s="10">
        <f t="shared" si="0"/>
        <v>100</v>
      </c>
      <c r="S25" s="11" t="str">
        <f>IF(COUNTA(A25),IF(ISERROR(VLOOKUP(M25+AB25,計算!$A$16:$B$219,2)),"",VLOOKUP(M25+AB25,計算!$A$16:$B$219,2)),"")</f>
        <v/>
      </c>
      <c r="T25" s="9">
        <f t="shared" si="8"/>
        <v>100</v>
      </c>
      <c r="U25" s="10">
        <f t="shared" si="9"/>
        <v>100</v>
      </c>
      <c r="V25" s="11" t="str">
        <f>IF(COUNTA(A25),IF(ISERROR(VLOOKUP(N25+AB25,計算!$A$16:$B$219,2)),"",VLOOKUP(N25+AB25,計算!$A$16:$B$219,2)),"")</f>
        <v/>
      </c>
      <c r="W25" s="9">
        <f t="shared" si="10"/>
        <v>100</v>
      </c>
      <c r="X25" s="10">
        <f t="shared" si="11"/>
        <v>100</v>
      </c>
      <c r="Y25" s="11" t="str">
        <f>IF(COUNTA(A25),IF(ISERROR(VLOOKUP(O25+AB25,計算!$A$16:$B$219,2)),"",VLOOKUP(O25+AB25,計算!$A$16:$B$219,2)),"")</f>
        <v/>
      </c>
      <c r="Z25" s="19" t="str">
        <f>IF(COUNTA(A25),IF(ISERROR(VLOOKUP(MIN(M25,N25,O25)+AB25,計算!$A$16:$B$219,2)),"",VLOOKUP(MIN(M25,N25,O25)+AB25,計算!$A$16:$B$219,2)),"")</f>
        <v/>
      </c>
      <c r="AB25" s="20">
        <v>300</v>
      </c>
    </row>
    <row r="26" spans="1:28" x14ac:dyDescent="0.15">
      <c r="A26" s="16"/>
      <c r="B26" s="41" t="str">
        <f>IF(A26="","",団体設定!$B$6&amp;"-B"&amp;団体設定!$H$5&amp;"-"&amp;A26)</f>
        <v/>
      </c>
      <c r="C26" s="53"/>
      <c r="D26" s="16"/>
      <c r="E26" s="16"/>
      <c r="F26" s="16"/>
      <c r="G26" s="12" t="s">
        <v>57</v>
      </c>
      <c r="H26" s="16"/>
      <c r="I26" s="12" t="s">
        <v>58</v>
      </c>
      <c r="J26" s="16"/>
      <c r="K26" s="12" t="s">
        <v>60</v>
      </c>
      <c r="L26" s="7" t="s">
        <v>66</v>
      </c>
      <c r="M26" s="16"/>
      <c r="N26" s="16"/>
      <c r="O26" s="16"/>
      <c r="P26" s="13">
        <f t="shared" si="3"/>
        <v>0</v>
      </c>
      <c r="Q26" s="9">
        <f t="shared" si="12"/>
        <v>100</v>
      </c>
      <c r="R26" s="10">
        <f t="shared" si="0"/>
        <v>100</v>
      </c>
      <c r="S26" s="11" t="str">
        <f>IF(COUNTA(A26),IF(ISERROR(VLOOKUP(M26+AB26,計算!$A$16:$B$219,2)),"",VLOOKUP(M26+AB26,計算!$A$16:$B$219,2)),"")</f>
        <v/>
      </c>
      <c r="T26" s="9">
        <f t="shared" si="8"/>
        <v>100</v>
      </c>
      <c r="U26" s="10">
        <f t="shared" si="9"/>
        <v>100</v>
      </c>
      <c r="V26" s="11" t="str">
        <f>IF(COUNTA(A26),IF(ISERROR(VLOOKUP(N26+AB26,計算!$A$16:$B$219,2)),"",VLOOKUP(N26+AB26,計算!$A$16:$B$219,2)),"")</f>
        <v/>
      </c>
      <c r="W26" s="9">
        <f t="shared" si="10"/>
        <v>100</v>
      </c>
      <c r="X26" s="10">
        <f t="shared" si="11"/>
        <v>100</v>
      </c>
      <c r="Y26" s="11" t="str">
        <f>IF(COUNTA(A26),IF(ISERROR(VLOOKUP(O26+AB26,計算!$A$16:$B$219,2)),"",VLOOKUP(O26+AB26,計算!$A$16:$B$219,2)),"")</f>
        <v/>
      </c>
      <c r="Z26" s="19" t="str">
        <f>IF(COUNTA(A26),IF(ISERROR(VLOOKUP(MIN(M26,N26,O26)+AB26,計算!$A$16:$B$219,2)),"",VLOOKUP(MIN(M26,N26,O26)+AB26,計算!$A$16:$B$219,2)),"")</f>
        <v/>
      </c>
      <c r="AB26" s="20">
        <v>300</v>
      </c>
    </row>
    <row r="27" spans="1:28" x14ac:dyDescent="0.15">
      <c r="A27" s="16"/>
      <c r="B27" s="41" t="str">
        <f>IF(A27="","",団体設定!$B$6&amp;"-B"&amp;団体設定!$H$5&amp;"-"&amp;A27)</f>
        <v/>
      </c>
      <c r="C27" s="53"/>
      <c r="D27" s="16"/>
      <c r="E27" s="16"/>
      <c r="F27" s="16"/>
      <c r="G27" s="12" t="s">
        <v>57</v>
      </c>
      <c r="H27" s="16"/>
      <c r="I27" s="12" t="s">
        <v>58</v>
      </c>
      <c r="J27" s="16"/>
      <c r="K27" s="12" t="s">
        <v>60</v>
      </c>
      <c r="L27" s="7" t="s">
        <v>66</v>
      </c>
      <c r="M27" s="16"/>
      <c r="N27" s="16"/>
      <c r="O27" s="16"/>
      <c r="P27" s="13">
        <f t="shared" si="3"/>
        <v>0</v>
      </c>
      <c r="Q27" s="9">
        <f t="shared" si="12"/>
        <v>100</v>
      </c>
      <c r="R27" s="10">
        <f t="shared" si="0"/>
        <v>100</v>
      </c>
      <c r="S27" s="11" t="str">
        <f>IF(COUNTA(A27),IF(ISERROR(VLOOKUP(M27+AB27,計算!$A$16:$B$219,2)),"",VLOOKUP(M27+AB27,計算!$A$16:$B$219,2)),"")</f>
        <v/>
      </c>
      <c r="T27" s="9">
        <f t="shared" si="8"/>
        <v>100</v>
      </c>
      <c r="U27" s="10">
        <f t="shared" si="9"/>
        <v>100</v>
      </c>
      <c r="V27" s="11" t="str">
        <f>IF(COUNTA(A27),IF(ISERROR(VLOOKUP(N27+AB27,計算!$A$16:$B$219,2)),"",VLOOKUP(N27+AB27,計算!$A$16:$B$219,2)),"")</f>
        <v/>
      </c>
      <c r="W27" s="9">
        <f t="shared" si="10"/>
        <v>100</v>
      </c>
      <c r="X27" s="10">
        <f t="shared" si="11"/>
        <v>100</v>
      </c>
      <c r="Y27" s="11" t="str">
        <f>IF(COUNTA(A27),IF(ISERROR(VLOOKUP(O27+AB27,計算!$A$16:$B$219,2)),"",VLOOKUP(O27+AB27,計算!$A$16:$B$219,2)),"")</f>
        <v/>
      </c>
      <c r="Z27" s="19" t="str">
        <f>IF(COUNTA(A27),IF(ISERROR(VLOOKUP(MIN(M27,N27,O27)+AB27,計算!$A$16:$B$219,2)),"",VLOOKUP(MIN(M27,N27,O27)+AB27,計算!$A$16:$B$219,2)),"")</f>
        <v/>
      </c>
      <c r="AB27" s="20">
        <v>300</v>
      </c>
    </row>
    <row r="28" spans="1:28" x14ac:dyDescent="0.15">
      <c r="A28" s="16"/>
      <c r="B28" s="41" t="str">
        <f>IF(A28="","",団体設定!$B$6&amp;"-B"&amp;団体設定!$H$5&amp;"-"&amp;A28)</f>
        <v/>
      </c>
      <c r="C28" s="53"/>
      <c r="D28" s="16"/>
      <c r="E28" s="16"/>
      <c r="F28" s="16"/>
      <c r="G28" s="12" t="s">
        <v>57</v>
      </c>
      <c r="H28" s="16"/>
      <c r="I28" s="12" t="s">
        <v>58</v>
      </c>
      <c r="J28" s="16"/>
      <c r="K28" s="12" t="s">
        <v>60</v>
      </c>
      <c r="L28" s="7" t="s">
        <v>66</v>
      </c>
      <c r="M28" s="16"/>
      <c r="N28" s="16"/>
      <c r="O28" s="16"/>
      <c r="P28" s="13">
        <f t="shared" si="3"/>
        <v>0</v>
      </c>
      <c r="Q28" s="9">
        <f t="shared" si="12"/>
        <v>100</v>
      </c>
      <c r="R28" s="10">
        <f t="shared" si="0"/>
        <v>100</v>
      </c>
      <c r="S28" s="11" t="str">
        <f>IF(COUNTA(A28),IF(ISERROR(VLOOKUP(M28+AB28,計算!$A$16:$B$219,2)),"",VLOOKUP(M28+AB28,計算!$A$16:$B$219,2)),"")</f>
        <v/>
      </c>
      <c r="T28" s="9">
        <f t="shared" si="8"/>
        <v>100</v>
      </c>
      <c r="U28" s="10">
        <f t="shared" si="9"/>
        <v>100</v>
      </c>
      <c r="V28" s="11" t="str">
        <f>IF(COUNTA(A28),IF(ISERROR(VLOOKUP(N28+AB28,計算!$A$16:$B$219,2)),"",VLOOKUP(N28+AB28,計算!$A$16:$B$219,2)),"")</f>
        <v/>
      </c>
      <c r="W28" s="9">
        <f t="shared" si="10"/>
        <v>100</v>
      </c>
      <c r="X28" s="10">
        <f t="shared" si="11"/>
        <v>100</v>
      </c>
      <c r="Y28" s="11" t="str">
        <f>IF(COUNTA(A28),IF(ISERROR(VLOOKUP(O28+AB28,計算!$A$16:$B$219,2)),"",VLOOKUP(O28+AB28,計算!$A$16:$B$219,2)),"")</f>
        <v/>
      </c>
      <c r="Z28" s="19" t="str">
        <f>IF(COUNTA(A28),IF(ISERROR(VLOOKUP(MIN(M28,N28,O28)+AB28,計算!$A$16:$B$219,2)),"",VLOOKUP(MIN(M28,N28,O28)+AB28,計算!$A$16:$B$219,2)),"")</f>
        <v/>
      </c>
      <c r="AB28" s="20">
        <v>300</v>
      </c>
    </row>
    <row r="29" spans="1:28" x14ac:dyDescent="0.15">
      <c r="A29" s="16"/>
      <c r="B29" s="41" t="str">
        <f>IF(A29="","",団体設定!$B$6&amp;"-B"&amp;団体設定!$H$5&amp;"-"&amp;A29)</f>
        <v/>
      </c>
      <c r="C29" s="53"/>
      <c r="D29" s="16"/>
      <c r="E29" s="16"/>
      <c r="F29" s="16"/>
      <c r="G29" s="12" t="s">
        <v>57</v>
      </c>
      <c r="H29" s="16"/>
      <c r="I29" s="12" t="s">
        <v>58</v>
      </c>
      <c r="J29" s="16"/>
      <c r="K29" s="12" t="s">
        <v>60</v>
      </c>
      <c r="L29" s="7" t="s">
        <v>66</v>
      </c>
      <c r="M29" s="16"/>
      <c r="N29" s="16"/>
      <c r="O29" s="16"/>
      <c r="P29" s="13">
        <f t="shared" si="3"/>
        <v>0</v>
      </c>
      <c r="Q29" s="9">
        <f t="shared" si="12"/>
        <v>100</v>
      </c>
      <c r="R29" s="10">
        <f t="shared" si="0"/>
        <v>100</v>
      </c>
      <c r="S29" s="11" t="str">
        <f>IF(COUNTA(A29),IF(ISERROR(VLOOKUP(M29+AB29,計算!$A$16:$B$219,2)),"",VLOOKUP(M29+AB29,計算!$A$16:$B$219,2)),"")</f>
        <v/>
      </c>
      <c r="T29" s="9">
        <f t="shared" si="8"/>
        <v>100</v>
      </c>
      <c r="U29" s="10">
        <f t="shared" si="9"/>
        <v>100</v>
      </c>
      <c r="V29" s="11" t="str">
        <f>IF(COUNTA(A29),IF(ISERROR(VLOOKUP(N29+AB29,計算!$A$16:$B$219,2)),"",VLOOKUP(N29+AB29,計算!$A$16:$B$219,2)),"")</f>
        <v/>
      </c>
      <c r="W29" s="9">
        <f t="shared" si="10"/>
        <v>100</v>
      </c>
      <c r="X29" s="10">
        <f t="shared" si="11"/>
        <v>100</v>
      </c>
      <c r="Y29" s="11" t="str">
        <f>IF(COUNTA(A29),IF(ISERROR(VLOOKUP(O29+AB29,計算!$A$16:$B$219,2)),"",VLOOKUP(O29+AB29,計算!$A$16:$B$219,2)),"")</f>
        <v/>
      </c>
      <c r="Z29" s="19" t="str">
        <f>IF(COUNTA(A29),IF(ISERROR(VLOOKUP(MIN(M29,N29,O29)+AB29,計算!$A$16:$B$219,2)),"",VLOOKUP(MIN(M29,N29,O29)+AB29,計算!$A$16:$B$219,2)),"")</f>
        <v/>
      </c>
      <c r="AB29" s="20">
        <v>300</v>
      </c>
    </row>
    <row r="30" spans="1:28" x14ac:dyDescent="0.15">
      <c r="A30" s="16"/>
      <c r="B30" s="41" t="str">
        <f>IF(A30="","",団体設定!$B$6&amp;"-B"&amp;団体設定!$H$5&amp;"-"&amp;A30)</f>
        <v/>
      </c>
      <c r="C30" s="53"/>
      <c r="D30" s="16"/>
      <c r="E30" s="16"/>
      <c r="F30" s="16"/>
      <c r="G30" s="12" t="s">
        <v>57</v>
      </c>
      <c r="H30" s="16"/>
      <c r="I30" s="12" t="s">
        <v>58</v>
      </c>
      <c r="J30" s="16"/>
      <c r="K30" s="12" t="s">
        <v>60</v>
      </c>
      <c r="L30" s="7" t="s">
        <v>66</v>
      </c>
      <c r="M30" s="16"/>
      <c r="N30" s="16"/>
      <c r="O30" s="16"/>
      <c r="P30" s="13">
        <f t="shared" si="3"/>
        <v>0</v>
      </c>
      <c r="Q30" s="9">
        <f t="shared" si="12"/>
        <v>100</v>
      </c>
      <c r="R30" s="10">
        <f t="shared" si="0"/>
        <v>100</v>
      </c>
      <c r="S30" s="11" t="str">
        <f>IF(COUNTA(A30),IF(ISERROR(VLOOKUP(M30+AB30,計算!$A$16:$B$219,2)),"",VLOOKUP(M30+AB30,計算!$A$16:$B$219,2)),"")</f>
        <v/>
      </c>
      <c r="T30" s="9">
        <f t="shared" si="8"/>
        <v>100</v>
      </c>
      <c r="U30" s="10">
        <f t="shared" si="9"/>
        <v>100</v>
      </c>
      <c r="V30" s="11" t="str">
        <f>IF(COUNTA(A30),IF(ISERROR(VLOOKUP(N30+AB30,計算!$A$16:$B$219,2)),"",VLOOKUP(N30+AB30,計算!$A$16:$B$219,2)),"")</f>
        <v/>
      </c>
      <c r="W30" s="9">
        <f t="shared" si="10"/>
        <v>100</v>
      </c>
      <c r="X30" s="10">
        <f t="shared" si="11"/>
        <v>100</v>
      </c>
      <c r="Y30" s="11" t="str">
        <f>IF(COUNTA(A30),IF(ISERROR(VLOOKUP(O30+AB30,計算!$A$16:$B$219,2)),"",VLOOKUP(O30+AB30,計算!$A$16:$B$219,2)),"")</f>
        <v/>
      </c>
      <c r="Z30" s="19" t="str">
        <f>IF(COUNTA(A30),IF(ISERROR(VLOOKUP(MIN(M30,N30,O30)+AB30,計算!$A$16:$B$219,2)),"",VLOOKUP(MIN(M30,N30,O30)+AB30,計算!$A$16:$B$219,2)),"")</f>
        <v/>
      </c>
      <c r="AB30" s="20">
        <v>300</v>
      </c>
    </row>
    <row r="31" spans="1:28" x14ac:dyDescent="0.15">
      <c r="A31" s="16"/>
      <c r="B31" s="41" t="str">
        <f>IF(A31="","",団体設定!$B$6&amp;"-B"&amp;団体設定!$H$5&amp;"-"&amp;A31)</f>
        <v/>
      </c>
      <c r="C31" s="53"/>
      <c r="D31" s="16"/>
      <c r="E31" s="16"/>
      <c r="F31" s="16"/>
      <c r="G31" s="12" t="s">
        <v>57</v>
      </c>
      <c r="H31" s="16"/>
      <c r="I31" s="12" t="s">
        <v>58</v>
      </c>
      <c r="J31" s="16"/>
      <c r="K31" s="12" t="s">
        <v>60</v>
      </c>
      <c r="L31" s="7" t="s">
        <v>66</v>
      </c>
      <c r="M31" s="16"/>
      <c r="N31" s="16"/>
      <c r="O31" s="16"/>
      <c r="P31" s="13">
        <f t="shared" si="3"/>
        <v>0</v>
      </c>
      <c r="Q31" s="9">
        <f t="shared" si="12"/>
        <v>100</v>
      </c>
      <c r="R31" s="10">
        <f t="shared" si="0"/>
        <v>100</v>
      </c>
      <c r="S31" s="11" t="str">
        <f>IF(COUNTA(A31),IF(ISERROR(VLOOKUP(M31+AB31,計算!$A$16:$B$219,2)),"",VLOOKUP(M31+AB31,計算!$A$16:$B$219,2)),"")</f>
        <v/>
      </c>
      <c r="T31" s="9">
        <f t="shared" si="8"/>
        <v>100</v>
      </c>
      <c r="U31" s="10">
        <f t="shared" si="9"/>
        <v>100</v>
      </c>
      <c r="V31" s="11" t="str">
        <f>IF(COUNTA(A31),IF(ISERROR(VLOOKUP(N31+AB31,計算!$A$16:$B$219,2)),"",VLOOKUP(N31+AB31,計算!$A$16:$B$219,2)),"")</f>
        <v/>
      </c>
      <c r="W31" s="9">
        <f t="shared" si="10"/>
        <v>100</v>
      </c>
      <c r="X31" s="10">
        <f t="shared" si="11"/>
        <v>100</v>
      </c>
      <c r="Y31" s="11" t="str">
        <f>IF(COUNTA(A31),IF(ISERROR(VLOOKUP(O31+AB31,計算!$A$16:$B$219,2)),"",VLOOKUP(O31+AB31,計算!$A$16:$B$219,2)),"")</f>
        <v/>
      </c>
      <c r="Z31" s="19" t="str">
        <f>IF(COUNTA(A31),IF(ISERROR(VLOOKUP(MIN(M31,N31,O31)+AB31,計算!$A$16:$B$219,2)),"",VLOOKUP(MIN(M31,N31,O31)+AB31,計算!$A$16:$B$219,2)),"")</f>
        <v/>
      </c>
      <c r="AB31" s="20">
        <v>300</v>
      </c>
    </row>
    <row r="32" spans="1:28" x14ac:dyDescent="0.15">
      <c r="A32" s="16"/>
      <c r="B32" s="41" t="str">
        <f>IF(A32="","",団体設定!$B$6&amp;"-B"&amp;団体設定!$H$5&amp;"-"&amp;A32)</f>
        <v/>
      </c>
      <c r="C32" s="53"/>
      <c r="D32" s="16"/>
      <c r="E32" s="16"/>
      <c r="F32" s="16"/>
      <c r="G32" s="12" t="s">
        <v>57</v>
      </c>
      <c r="H32" s="16"/>
      <c r="I32" s="12" t="s">
        <v>58</v>
      </c>
      <c r="J32" s="16"/>
      <c r="K32" s="12" t="s">
        <v>60</v>
      </c>
      <c r="L32" s="7" t="s">
        <v>66</v>
      </c>
      <c r="M32" s="16"/>
      <c r="N32" s="16"/>
      <c r="O32" s="16"/>
      <c r="P32" s="13">
        <f t="shared" si="3"/>
        <v>0</v>
      </c>
      <c r="Q32" s="9">
        <f t="shared" si="12"/>
        <v>100</v>
      </c>
      <c r="R32" s="10">
        <f t="shared" si="0"/>
        <v>100</v>
      </c>
      <c r="S32" s="11" t="str">
        <f>IF(COUNTA(A32),IF(ISERROR(VLOOKUP(M32+AB32,計算!$A$16:$B$219,2)),"",VLOOKUP(M32+AB32,計算!$A$16:$B$219,2)),"")</f>
        <v/>
      </c>
      <c r="T32" s="9">
        <f t="shared" si="8"/>
        <v>100</v>
      </c>
      <c r="U32" s="10">
        <f t="shared" si="9"/>
        <v>100</v>
      </c>
      <c r="V32" s="11" t="str">
        <f>IF(COUNTA(A32),IF(ISERROR(VLOOKUP(N32+AB32,計算!$A$16:$B$219,2)),"",VLOOKUP(N32+AB32,計算!$A$16:$B$219,2)),"")</f>
        <v/>
      </c>
      <c r="W32" s="9">
        <f t="shared" si="10"/>
        <v>100</v>
      </c>
      <c r="X32" s="10">
        <f t="shared" si="11"/>
        <v>100</v>
      </c>
      <c r="Y32" s="11" t="str">
        <f>IF(COUNTA(A32),IF(ISERROR(VLOOKUP(O32+AB32,計算!$A$16:$B$219,2)),"",VLOOKUP(O32+AB32,計算!$A$16:$B$219,2)),"")</f>
        <v/>
      </c>
      <c r="Z32" s="19" t="str">
        <f>IF(COUNTA(A32),IF(ISERROR(VLOOKUP(MIN(M32,N32,O32)+AB32,計算!$A$16:$B$219,2)),"",VLOOKUP(MIN(M32,N32,O32)+AB32,計算!$A$16:$B$219,2)),"")</f>
        <v/>
      </c>
      <c r="AB32" s="20">
        <v>300</v>
      </c>
    </row>
    <row r="33" spans="1:28" x14ac:dyDescent="0.15">
      <c r="A33" s="16"/>
      <c r="B33" s="41" t="str">
        <f>IF(A33="","",団体設定!$B$6&amp;"-B"&amp;団体設定!$H$5&amp;"-"&amp;A33)</f>
        <v/>
      </c>
      <c r="C33" s="53"/>
      <c r="D33" s="16"/>
      <c r="E33" s="16"/>
      <c r="F33" s="16"/>
      <c r="G33" s="12" t="s">
        <v>57</v>
      </c>
      <c r="H33" s="16"/>
      <c r="I33" s="12" t="s">
        <v>58</v>
      </c>
      <c r="J33" s="16"/>
      <c r="K33" s="12" t="s">
        <v>60</v>
      </c>
      <c r="L33" s="7" t="s">
        <v>66</v>
      </c>
      <c r="M33" s="16"/>
      <c r="N33" s="16"/>
      <c r="O33" s="16"/>
      <c r="P33" s="13">
        <f t="shared" si="3"/>
        <v>0</v>
      </c>
      <c r="Q33" s="9">
        <f t="shared" si="12"/>
        <v>100</v>
      </c>
      <c r="R33" s="10">
        <f t="shared" si="0"/>
        <v>100</v>
      </c>
      <c r="S33" s="11" t="str">
        <f>IF(COUNTA(A33),IF(ISERROR(VLOOKUP(M33+AB33,計算!$A$16:$B$219,2)),"",VLOOKUP(M33+AB33,計算!$A$16:$B$219,2)),"")</f>
        <v/>
      </c>
      <c r="T33" s="9">
        <f t="shared" si="8"/>
        <v>100</v>
      </c>
      <c r="U33" s="10">
        <f t="shared" si="9"/>
        <v>100</v>
      </c>
      <c r="V33" s="11" t="str">
        <f>IF(COUNTA(A33),IF(ISERROR(VLOOKUP(N33+AB33,計算!$A$16:$B$219,2)),"",VLOOKUP(N33+AB33,計算!$A$16:$B$219,2)),"")</f>
        <v/>
      </c>
      <c r="W33" s="9">
        <f t="shared" si="10"/>
        <v>100</v>
      </c>
      <c r="X33" s="10">
        <f t="shared" si="11"/>
        <v>100</v>
      </c>
      <c r="Y33" s="11" t="str">
        <f>IF(COUNTA(A33),IF(ISERROR(VLOOKUP(O33+AB33,計算!$A$16:$B$219,2)),"",VLOOKUP(O33+AB33,計算!$A$16:$B$219,2)),"")</f>
        <v/>
      </c>
      <c r="Z33" s="19" t="str">
        <f>IF(COUNTA(A33),IF(ISERROR(VLOOKUP(MIN(M33,N33,O33)+AB33,計算!$A$16:$B$219,2)),"",VLOOKUP(MIN(M33,N33,O33)+AB33,計算!$A$16:$B$219,2)),"")</f>
        <v/>
      </c>
      <c r="AB33" s="20">
        <v>300</v>
      </c>
    </row>
    <row r="34" spans="1:28" x14ac:dyDescent="0.15">
      <c r="A34" s="16"/>
      <c r="B34" s="41" t="str">
        <f>IF(A34="","",団体設定!$B$6&amp;"-B"&amp;団体設定!$H$5&amp;"-"&amp;A34)</f>
        <v/>
      </c>
      <c r="C34" s="53"/>
      <c r="D34" s="16"/>
      <c r="E34" s="16"/>
      <c r="F34" s="16"/>
      <c r="G34" s="12" t="s">
        <v>57</v>
      </c>
      <c r="H34" s="16"/>
      <c r="I34" s="12" t="s">
        <v>58</v>
      </c>
      <c r="J34" s="16"/>
      <c r="K34" s="12" t="s">
        <v>60</v>
      </c>
      <c r="L34" s="7" t="s">
        <v>66</v>
      </c>
      <c r="M34" s="16"/>
      <c r="N34" s="16"/>
      <c r="O34" s="16"/>
      <c r="P34" s="13">
        <f t="shared" si="3"/>
        <v>0</v>
      </c>
      <c r="Q34" s="9">
        <f t="shared" si="12"/>
        <v>100</v>
      </c>
      <c r="R34" s="10">
        <f t="shared" si="0"/>
        <v>100</v>
      </c>
      <c r="S34" s="11" t="str">
        <f>IF(COUNTA(A34),IF(ISERROR(VLOOKUP(M34+AB34,計算!$A$16:$B$219,2)),"",VLOOKUP(M34+AB34,計算!$A$16:$B$219,2)),"")</f>
        <v/>
      </c>
      <c r="T34" s="9">
        <f t="shared" si="8"/>
        <v>100</v>
      </c>
      <c r="U34" s="10">
        <f t="shared" si="9"/>
        <v>100</v>
      </c>
      <c r="V34" s="11" t="str">
        <f>IF(COUNTA(A34),IF(ISERROR(VLOOKUP(N34+AB34,計算!$A$16:$B$219,2)),"",VLOOKUP(N34+AB34,計算!$A$16:$B$219,2)),"")</f>
        <v/>
      </c>
      <c r="W34" s="9">
        <f t="shared" si="10"/>
        <v>100</v>
      </c>
      <c r="X34" s="10">
        <f t="shared" si="11"/>
        <v>100</v>
      </c>
      <c r="Y34" s="11" t="str">
        <f>IF(COUNTA(A34),IF(ISERROR(VLOOKUP(O34+AB34,計算!$A$16:$B$219,2)),"",VLOOKUP(O34+AB34,計算!$A$16:$B$219,2)),"")</f>
        <v/>
      </c>
      <c r="Z34" s="19" t="str">
        <f>IF(COUNTA(A34),IF(ISERROR(VLOOKUP(MIN(M34,N34,O34)+AB34,計算!$A$16:$B$219,2)),"",VLOOKUP(MIN(M34,N34,O34)+AB34,計算!$A$16:$B$219,2)),"")</f>
        <v/>
      </c>
      <c r="AB34" s="20">
        <v>300</v>
      </c>
    </row>
    <row r="35" spans="1:28" x14ac:dyDescent="0.15">
      <c r="A35" s="16"/>
      <c r="B35" s="41" t="str">
        <f>IF(A35="","",団体設定!$B$6&amp;"-B"&amp;団体設定!$H$5&amp;"-"&amp;A35)</f>
        <v/>
      </c>
      <c r="C35" s="53"/>
      <c r="D35" s="16"/>
      <c r="E35" s="16"/>
      <c r="F35" s="16"/>
      <c r="G35" s="12" t="s">
        <v>57</v>
      </c>
      <c r="H35" s="16"/>
      <c r="I35" s="12" t="s">
        <v>58</v>
      </c>
      <c r="J35" s="16"/>
      <c r="K35" s="12" t="s">
        <v>60</v>
      </c>
      <c r="L35" s="7" t="s">
        <v>66</v>
      </c>
      <c r="M35" s="16"/>
      <c r="N35" s="16"/>
      <c r="O35" s="16"/>
      <c r="P35" s="13">
        <f t="shared" si="3"/>
        <v>0</v>
      </c>
      <c r="Q35" s="9">
        <f t="shared" si="12"/>
        <v>100</v>
      </c>
      <c r="R35" s="10">
        <f t="shared" si="0"/>
        <v>100</v>
      </c>
      <c r="S35" s="11" t="str">
        <f>IF(COUNTA(A35),IF(ISERROR(VLOOKUP(M35+AB35,計算!$A$16:$B$219,2)),"",VLOOKUP(M35+AB35,計算!$A$16:$B$219,2)),"")</f>
        <v/>
      </c>
      <c r="T35" s="9">
        <f t="shared" si="8"/>
        <v>100</v>
      </c>
      <c r="U35" s="10">
        <f t="shared" si="9"/>
        <v>100</v>
      </c>
      <c r="V35" s="11" t="str">
        <f>IF(COUNTA(A35),IF(ISERROR(VLOOKUP(N35+AB35,計算!$A$16:$B$219,2)),"",VLOOKUP(N35+AB35,計算!$A$16:$B$219,2)),"")</f>
        <v/>
      </c>
      <c r="W35" s="9">
        <f t="shared" si="10"/>
        <v>100</v>
      </c>
      <c r="X35" s="10">
        <f t="shared" si="11"/>
        <v>100</v>
      </c>
      <c r="Y35" s="11" t="str">
        <f>IF(COUNTA(A35),IF(ISERROR(VLOOKUP(O35+AB35,計算!$A$16:$B$219,2)),"",VLOOKUP(O35+AB35,計算!$A$16:$B$219,2)),"")</f>
        <v/>
      </c>
      <c r="Z35" s="19" t="str">
        <f>IF(COUNTA(A35),IF(ISERROR(VLOOKUP(MIN(M35,N35,O35)+AB35,計算!$A$16:$B$219,2)),"",VLOOKUP(MIN(M35,N35,O35)+AB35,計算!$A$16:$B$219,2)),"")</f>
        <v/>
      </c>
      <c r="AB35" s="20">
        <v>300</v>
      </c>
    </row>
    <row r="36" spans="1:28" x14ac:dyDescent="0.15">
      <c r="A36" s="16"/>
      <c r="B36" s="41" t="str">
        <f>IF(A36="","",団体設定!$B$6&amp;"-B"&amp;団体設定!$H$5&amp;"-"&amp;A36)</f>
        <v/>
      </c>
      <c r="C36" s="53"/>
      <c r="D36" s="16"/>
      <c r="E36" s="16"/>
      <c r="F36" s="16"/>
      <c r="G36" s="12" t="s">
        <v>57</v>
      </c>
      <c r="H36" s="16"/>
      <c r="I36" s="12" t="s">
        <v>58</v>
      </c>
      <c r="J36" s="16"/>
      <c r="K36" s="12" t="s">
        <v>60</v>
      </c>
      <c r="L36" s="7" t="s">
        <v>66</v>
      </c>
      <c r="M36" s="16"/>
      <c r="N36" s="16"/>
      <c r="O36" s="16"/>
      <c r="P36" s="13">
        <f t="shared" si="3"/>
        <v>0</v>
      </c>
      <c r="Q36" s="9">
        <f t="shared" si="12"/>
        <v>100</v>
      </c>
      <c r="R36" s="10">
        <f t="shared" si="0"/>
        <v>100</v>
      </c>
      <c r="S36" s="11" t="str">
        <f>IF(COUNTA(A36),IF(ISERROR(VLOOKUP(M36+AB36,計算!$A$16:$B$219,2)),"",VLOOKUP(M36+AB36,計算!$A$16:$B$219,2)),"")</f>
        <v/>
      </c>
      <c r="T36" s="9">
        <f t="shared" si="8"/>
        <v>100</v>
      </c>
      <c r="U36" s="10">
        <f t="shared" si="9"/>
        <v>100</v>
      </c>
      <c r="V36" s="11" t="str">
        <f>IF(COUNTA(A36),IF(ISERROR(VLOOKUP(N36+AB36,計算!$A$16:$B$219,2)),"",VLOOKUP(N36+AB36,計算!$A$16:$B$219,2)),"")</f>
        <v/>
      </c>
      <c r="W36" s="9">
        <f t="shared" si="10"/>
        <v>100</v>
      </c>
      <c r="X36" s="10">
        <f t="shared" si="11"/>
        <v>100</v>
      </c>
      <c r="Y36" s="11" t="str">
        <f>IF(COUNTA(A36),IF(ISERROR(VLOOKUP(O36+AB36,計算!$A$16:$B$219,2)),"",VLOOKUP(O36+AB36,計算!$A$16:$B$219,2)),"")</f>
        <v/>
      </c>
      <c r="Z36" s="19" t="str">
        <f>IF(COUNTA(A36),IF(ISERROR(VLOOKUP(MIN(M36,N36,O36)+AB36,計算!$A$16:$B$219,2)),"",VLOOKUP(MIN(M36,N36,O36)+AB36,計算!$A$16:$B$219,2)),"")</f>
        <v/>
      </c>
      <c r="AB36" s="20">
        <v>300</v>
      </c>
    </row>
    <row r="37" spans="1:28" x14ac:dyDescent="0.15">
      <c r="A37" s="16"/>
      <c r="B37" s="41" t="str">
        <f>IF(A37="","",団体設定!$B$6&amp;"-B"&amp;団体設定!$H$5&amp;"-"&amp;A37)</f>
        <v/>
      </c>
      <c r="C37" s="53"/>
      <c r="D37" s="16"/>
      <c r="E37" s="16"/>
      <c r="F37" s="16"/>
      <c r="G37" s="12" t="s">
        <v>57</v>
      </c>
      <c r="H37" s="16"/>
      <c r="I37" s="12" t="s">
        <v>58</v>
      </c>
      <c r="J37" s="16"/>
      <c r="K37" s="12" t="s">
        <v>60</v>
      </c>
      <c r="L37" s="7" t="s">
        <v>66</v>
      </c>
      <c r="M37" s="16"/>
      <c r="N37" s="16"/>
      <c r="O37" s="16"/>
      <c r="P37" s="13">
        <f t="shared" si="3"/>
        <v>0</v>
      </c>
      <c r="Q37" s="9">
        <f t="shared" si="12"/>
        <v>100</v>
      </c>
      <c r="R37" s="10">
        <f t="shared" si="0"/>
        <v>100</v>
      </c>
      <c r="S37" s="11" t="str">
        <f>IF(COUNTA(A37),IF(ISERROR(VLOOKUP(M37+AB37,計算!$A$16:$B$219,2)),"",VLOOKUP(M37+AB37,計算!$A$16:$B$219,2)),"")</f>
        <v/>
      </c>
      <c r="T37" s="9">
        <f t="shared" si="8"/>
        <v>100</v>
      </c>
      <c r="U37" s="10">
        <f t="shared" si="9"/>
        <v>100</v>
      </c>
      <c r="V37" s="11" t="str">
        <f>IF(COUNTA(A37),IF(ISERROR(VLOOKUP(N37+AB37,計算!$A$16:$B$219,2)),"",VLOOKUP(N37+AB37,計算!$A$16:$B$219,2)),"")</f>
        <v/>
      </c>
      <c r="W37" s="9">
        <f t="shared" si="10"/>
        <v>100</v>
      </c>
      <c r="X37" s="10">
        <f t="shared" si="11"/>
        <v>100</v>
      </c>
      <c r="Y37" s="11" t="str">
        <f>IF(COUNTA(A37),IF(ISERROR(VLOOKUP(O37+AB37,計算!$A$16:$B$219,2)),"",VLOOKUP(O37+AB37,計算!$A$16:$B$219,2)),"")</f>
        <v/>
      </c>
      <c r="Z37" s="19" t="str">
        <f>IF(COUNTA(A37),IF(ISERROR(VLOOKUP(MIN(M37,N37,O37)+AB37,計算!$A$16:$B$219,2)),"",VLOOKUP(MIN(M37,N37,O37)+AB37,計算!$A$16:$B$219,2)),"")</f>
        <v/>
      </c>
      <c r="AB37" s="20">
        <v>300</v>
      </c>
    </row>
    <row r="38" spans="1:28" x14ac:dyDescent="0.15">
      <c r="A38" s="16"/>
      <c r="B38" s="41" t="str">
        <f>IF(A38="","",団体設定!$B$6&amp;"-B"&amp;団体設定!$H$5&amp;"-"&amp;A38)</f>
        <v/>
      </c>
      <c r="C38" s="53"/>
      <c r="D38" s="16"/>
      <c r="E38" s="16"/>
      <c r="F38" s="16"/>
      <c r="G38" s="12" t="s">
        <v>57</v>
      </c>
      <c r="H38" s="16"/>
      <c r="I38" s="12" t="s">
        <v>58</v>
      </c>
      <c r="J38" s="16"/>
      <c r="K38" s="12" t="s">
        <v>60</v>
      </c>
      <c r="L38" s="7" t="s">
        <v>66</v>
      </c>
      <c r="M38" s="16"/>
      <c r="N38" s="16"/>
      <c r="O38" s="16"/>
      <c r="P38" s="13">
        <f t="shared" si="3"/>
        <v>0</v>
      </c>
      <c r="Q38" s="9">
        <f t="shared" si="12"/>
        <v>100</v>
      </c>
      <c r="R38" s="10">
        <f t="shared" si="0"/>
        <v>100</v>
      </c>
      <c r="S38" s="11" t="str">
        <f>IF(COUNTA(A38),IF(ISERROR(VLOOKUP(M38+AB38,計算!$A$16:$B$219,2)),"",VLOOKUP(M38+AB38,計算!$A$16:$B$219,2)),"")</f>
        <v/>
      </c>
      <c r="T38" s="9">
        <f t="shared" si="8"/>
        <v>100</v>
      </c>
      <c r="U38" s="10">
        <f t="shared" si="9"/>
        <v>100</v>
      </c>
      <c r="V38" s="11" t="str">
        <f>IF(COUNTA(A38),IF(ISERROR(VLOOKUP(N38+AB38,計算!$A$16:$B$219,2)),"",VLOOKUP(N38+AB38,計算!$A$16:$B$219,2)),"")</f>
        <v/>
      </c>
      <c r="W38" s="9">
        <f t="shared" si="10"/>
        <v>100</v>
      </c>
      <c r="X38" s="10">
        <f t="shared" si="11"/>
        <v>100</v>
      </c>
      <c r="Y38" s="11" t="str">
        <f>IF(COUNTA(A38),IF(ISERROR(VLOOKUP(O38+AB38,計算!$A$16:$B$219,2)),"",VLOOKUP(O38+AB38,計算!$A$16:$B$219,2)),"")</f>
        <v/>
      </c>
      <c r="Z38" s="19" t="str">
        <f>IF(COUNTA(A38),IF(ISERROR(VLOOKUP(MIN(M38,N38,O38)+AB38,計算!$A$16:$B$219,2)),"",VLOOKUP(MIN(M38,N38,O38)+AB38,計算!$A$16:$B$219,2)),"")</f>
        <v/>
      </c>
      <c r="AB38" s="20">
        <v>300</v>
      </c>
    </row>
    <row r="39" spans="1:28" x14ac:dyDescent="0.15">
      <c r="A39" s="16"/>
      <c r="B39" s="41" t="str">
        <f>IF(A39="","",団体設定!$B$6&amp;"-B"&amp;団体設定!$H$5&amp;"-"&amp;A39)</f>
        <v/>
      </c>
      <c r="C39" s="53"/>
      <c r="D39" s="16"/>
      <c r="E39" s="16"/>
      <c r="F39" s="16"/>
      <c r="G39" s="12" t="s">
        <v>57</v>
      </c>
      <c r="H39" s="16"/>
      <c r="I39" s="12" t="s">
        <v>58</v>
      </c>
      <c r="J39" s="16"/>
      <c r="K39" s="12" t="s">
        <v>60</v>
      </c>
      <c r="L39" s="7" t="s">
        <v>66</v>
      </c>
      <c r="M39" s="16"/>
      <c r="N39" s="16"/>
      <c r="O39" s="16"/>
      <c r="P39" s="13">
        <f t="shared" si="3"/>
        <v>0</v>
      </c>
      <c r="Q39" s="9">
        <f t="shared" si="12"/>
        <v>100</v>
      </c>
      <c r="R39" s="10">
        <f t="shared" si="0"/>
        <v>100</v>
      </c>
      <c r="S39" s="11" t="str">
        <f>IF(COUNTA(A39),IF(ISERROR(VLOOKUP(M39+AB39,計算!$A$16:$B$219,2)),"",VLOOKUP(M39+AB39,計算!$A$16:$B$219,2)),"")</f>
        <v/>
      </c>
      <c r="T39" s="9">
        <f t="shared" si="8"/>
        <v>100</v>
      </c>
      <c r="U39" s="10">
        <f t="shared" si="9"/>
        <v>100</v>
      </c>
      <c r="V39" s="11" t="str">
        <f>IF(COUNTA(A39),IF(ISERROR(VLOOKUP(N39+AB39,計算!$A$16:$B$219,2)),"",VLOOKUP(N39+AB39,計算!$A$16:$B$219,2)),"")</f>
        <v/>
      </c>
      <c r="W39" s="9">
        <f t="shared" si="10"/>
        <v>100</v>
      </c>
      <c r="X39" s="10">
        <f t="shared" si="11"/>
        <v>100</v>
      </c>
      <c r="Y39" s="11" t="str">
        <f>IF(COUNTA(A39),IF(ISERROR(VLOOKUP(O39+AB39,計算!$A$16:$B$219,2)),"",VLOOKUP(O39+AB39,計算!$A$16:$B$219,2)),"")</f>
        <v/>
      </c>
      <c r="Z39" s="19" t="str">
        <f>IF(COUNTA(A39),IF(ISERROR(VLOOKUP(MIN(M39,N39,O39)+AB39,計算!$A$16:$B$219,2)),"",VLOOKUP(MIN(M39,N39,O39)+AB39,計算!$A$16:$B$219,2)),"")</f>
        <v/>
      </c>
      <c r="AB39" s="20">
        <v>300</v>
      </c>
    </row>
    <row r="40" spans="1:28" x14ac:dyDescent="0.15">
      <c r="A40" s="16"/>
      <c r="B40" s="41" t="str">
        <f>IF(A40="","",団体設定!$B$6&amp;"-B"&amp;団体設定!$H$5&amp;"-"&amp;A40)</f>
        <v/>
      </c>
      <c r="C40" s="53"/>
      <c r="D40" s="16"/>
      <c r="E40" s="16"/>
      <c r="F40" s="16"/>
      <c r="G40" s="12" t="s">
        <v>57</v>
      </c>
      <c r="H40" s="16"/>
      <c r="I40" s="12" t="s">
        <v>58</v>
      </c>
      <c r="J40" s="16"/>
      <c r="K40" s="12" t="s">
        <v>60</v>
      </c>
      <c r="L40" s="7" t="s">
        <v>66</v>
      </c>
      <c r="M40" s="16"/>
      <c r="N40" s="16"/>
      <c r="O40" s="16"/>
      <c r="P40" s="13">
        <f t="shared" si="3"/>
        <v>0</v>
      </c>
      <c r="Q40" s="9">
        <f t="shared" si="12"/>
        <v>100</v>
      </c>
      <c r="R40" s="10">
        <f t="shared" si="0"/>
        <v>100</v>
      </c>
      <c r="S40" s="11" t="str">
        <f>IF(COUNTA(A40),IF(ISERROR(VLOOKUP(M40+AB40,計算!$A$16:$B$219,2)),"",VLOOKUP(M40+AB40,計算!$A$16:$B$219,2)),"")</f>
        <v/>
      </c>
      <c r="T40" s="9">
        <f t="shared" si="8"/>
        <v>100</v>
      </c>
      <c r="U40" s="10">
        <f t="shared" si="9"/>
        <v>100</v>
      </c>
      <c r="V40" s="11" t="str">
        <f>IF(COUNTA(A40),IF(ISERROR(VLOOKUP(N40+AB40,計算!$A$16:$B$219,2)),"",VLOOKUP(N40+AB40,計算!$A$16:$B$219,2)),"")</f>
        <v/>
      </c>
      <c r="W40" s="9">
        <f t="shared" si="10"/>
        <v>100</v>
      </c>
      <c r="X40" s="10">
        <f t="shared" si="11"/>
        <v>100</v>
      </c>
      <c r="Y40" s="11" t="str">
        <f>IF(COUNTA(A40),IF(ISERROR(VLOOKUP(O40+AB40,計算!$A$16:$B$219,2)),"",VLOOKUP(O40+AB40,計算!$A$16:$B$219,2)),"")</f>
        <v/>
      </c>
      <c r="Z40" s="19" t="str">
        <f>IF(COUNTA(A40),IF(ISERROR(VLOOKUP(MIN(M40,N40,O40)+AB40,計算!$A$16:$B$219,2)),"",VLOOKUP(MIN(M40,N40,O40)+AB40,計算!$A$16:$B$219,2)),"")</f>
        <v/>
      </c>
      <c r="AB40" s="20">
        <v>300</v>
      </c>
    </row>
    <row r="41" spans="1:28" x14ac:dyDescent="0.15">
      <c r="A41" s="16"/>
      <c r="B41" s="41" t="str">
        <f>IF(A41="","",団体設定!$B$6&amp;"-B"&amp;団体設定!$H$5&amp;"-"&amp;A41)</f>
        <v/>
      </c>
      <c r="C41" s="53"/>
      <c r="D41" s="16"/>
      <c r="E41" s="16"/>
      <c r="F41" s="16"/>
      <c r="G41" s="12" t="s">
        <v>57</v>
      </c>
      <c r="H41" s="16"/>
      <c r="I41" s="12" t="s">
        <v>58</v>
      </c>
      <c r="J41" s="16"/>
      <c r="K41" s="12" t="s">
        <v>60</v>
      </c>
      <c r="L41" s="7" t="s">
        <v>66</v>
      </c>
      <c r="M41" s="16"/>
      <c r="N41" s="16"/>
      <c r="O41" s="16"/>
      <c r="P41" s="13">
        <f t="shared" si="3"/>
        <v>0</v>
      </c>
      <c r="Q41" s="9">
        <f t="shared" si="12"/>
        <v>100</v>
      </c>
      <c r="R41" s="10">
        <f t="shared" si="0"/>
        <v>100</v>
      </c>
      <c r="S41" s="11" t="str">
        <f>IF(COUNTA(A41),IF(ISERROR(VLOOKUP(M41+AB41,計算!$A$16:$B$219,2)),"",VLOOKUP(M41+AB41,計算!$A$16:$B$219,2)),"")</f>
        <v/>
      </c>
      <c r="T41" s="9">
        <f t="shared" si="8"/>
        <v>100</v>
      </c>
      <c r="U41" s="10">
        <f t="shared" si="9"/>
        <v>100</v>
      </c>
      <c r="V41" s="11" t="str">
        <f>IF(COUNTA(A41),IF(ISERROR(VLOOKUP(N41+AB41,計算!$A$16:$B$219,2)),"",VLOOKUP(N41+AB41,計算!$A$16:$B$219,2)),"")</f>
        <v/>
      </c>
      <c r="W41" s="9">
        <f t="shared" si="10"/>
        <v>100</v>
      </c>
      <c r="X41" s="10">
        <f t="shared" si="11"/>
        <v>100</v>
      </c>
      <c r="Y41" s="11" t="str">
        <f>IF(COUNTA(A41),IF(ISERROR(VLOOKUP(O41+AB41,計算!$A$16:$B$219,2)),"",VLOOKUP(O41+AB41,計算!$A$16:$B$219,2)),"")</f>
        <v/>
      </c>
      <c r="Z41" s="19" t="str">
        <f>IF(COUNTA(A41),IF(ISERROR(VLOOKUP(MIN(M41,N41,O41)+AB41,計算!$A$16:$B$219,2)),"",VLOOKUP(MIN(M41,N41,O41)+AB41,計算!$A$16:$B$219,2)),"")</f>
        <v/>
      </c>
      <c r="AB41" s="20">
        <v>300</v>
      </c>
    </row>
    <row r="42" spans="1:28" x14ac:dyDescent="0.15">
      <c r="A42" s="16"/>
      <c r="B42" s="41" t="str">
        <f>IF(A42="","",団体設定!$B$6&amp;"-B"&amp;団体設定!$H$5&amp;"-"&amp;A42)</f>
        <v/>
      </c>
      <c r="C42" s="53"/>
      <c r="D42" s="16"/>
      <c r="E42" s="16"/>
      <c r="F42" s="16"/>
      <c r="G42" s="12" t="s">
        <v>57</v>
      </c>
      <c r="H42" s="16"/>
      <c r="I42" s="12" t="s">
        <v>58</v>
      </c>
      <c r="J42" s="16"/>
      <c r="K42" s="12" t="s">
        <v>60</v>
      </c>
      <c r="L42" s="7" t="s">
        <v>66</v>
      </c>
      <c r="M42" s="16"/>
      <c r="N42" s="16"/>
      <c r="O42" s="16"/>
      <c r="P42" s="13">
        <f t="shared" si="3"/>
        <v>0</v>
      </c>
      <c r="Q42" s="9">
        <f t="shared" si="12"/>
        <v>100</v>
      </c>
      <c r="R42" s="10">
        <f t="shared" si="0"/>
        <v>100</v>
      </c>
      <c r="S42" s="11" t="str">
        <f>IF(COUNTA(A42),IF(ISERROR(VLOOKUP(M42+AB42,計算!$A$16:$B$219,2)),"",VLOOKUP(M42+AB42,計算!$A$16:$B$219,2)),"")</f>
        <v/>
      </c>
      <c r="T42" s="9">
        <f t="shared" si="8"/>
        <v>100</v>
      </c>
      <c r="U42" s="10">
        <f t="shared" si="9"/>
        <v>100</v>
      </c>
      <c r="V42" s="11" t="str">
        <f>IF(COUNTA(A42),IF(ISERROR(VLOOKUP(N42+AB42,計算!$A$16:$B$219,2)),"",VLOOKUP(N42+AB42,計算!$A$16:$B$219,2)),"")</f>
        <v/>
      </c>
      <c r="W42" s="9">
        <f t="shared" si="10"/>
        <v>100</v>
      </c>
      <c r="X42" s="10">
        <f t="shared" si="11"/>
        <v>100</v>
      </c>
      <c r="Y42" s="11" t="str">
        <f>IF(COUNTA(A42),IF(ISERROR(VLOOKUP(O42+AB42,計算!$A$16:$B$219,2)),"",VLOOKUP(O42+AB42,計算!$A$16:$B$219,2)),"")</f>
        <v/>
      </c>
      <c r="Z42" s="19" t="str">
        <f>IF(COUNTA(A42),IF(ISERROR(VLOOKUP(MIN(M42,N42,O42)+AB42,計算!$A$16:$B$219,2)),"",VLOOKUP(MIN(M42,N42,O42)+AB42,計算!$A$16:$B$219,2)),"")</f>
        <v/>
      </c>
      <c r="AB42" s="20">
        <v>300</v>
      </c>
    </row>
    <row r="43" spans="1:28" x14ac:dyDescent="0.15">
      <c r="A43" s="16"/>
      <c r="B43" s="41" t="str">
        <f>IF(A43="","",団体設定!$B$6&amp;"-B"&amp;団体設定!$H$5&amp;"-"&amp;A43)</f>
        <v/>
      </c>
      <c r="C43" s="53"/>
      <c r="D43" s="16"/>
      <c r="E43" s="16"/>
      <c r="F43" s="16"/>
      <c r="G43" s="12" t="s">
        <v>57</v>
      </c>
      <c r="H43" s="16"/>
      <c r="I43" s="12" t="s">
        <v>58</v>
      </c>
      <c r="J43" s="16"/>
      <c r="K43" s="12" t="s">
        <v>60</v>
      </c>
      <c r="L43" s="7" t="s">
        <v>66</v>
      </c>
      <c r="M43" s="16"/>
      <c r="N43" s="16"/>
      <c r="O43" s="16"/>
      <c r="P43" s="13">
        <f t="shared" si="3"/>
        <v>0</v>
      </c>
      <c r="Q43" s="9">
        <f t="shared" si="12"/>
        <v>100</v>
      </c>
      <c r="R43" s="10">
        <f t="shared" si="0"/>
        <v>100</v>
      </c>
      <c r="S43" s="11" t="str">
        <f>IF(COUNTA(A43),IF(ISERROR(VLOOKUP(M43+AB43,計算!$A$16:$B$219,2)),"",VLOOKUP(M43+AB43,計算!$A$16:$B$219,2)),"")</f>
        <v/>
      </c>
      <c r="T43" s="9">
        <f t="shared" si="8"/>
        <v>100</v>
      </c>
      <c r="U43" s="10">
        <f t="shared" si="9"/>
        <v>100</v>
      </c>
      <c r="V43" s="11" t="str">
        <f>IF(COUNTA(A43),IF(ISERROR(VLOOKUP(N43+AB43,計算!$A$16:$B$219,2)),"",VLOOKUP(N43+AB43,計算!$A$16:$B$219,2)),"")</f>
        <v/>
      </c>
      <c r="W43" s="9">
        <f t="shared" si="10"/>
        <v>100</v>
      </c>
      <c r="X43" s="10">
        <f t="shared" si="11"/>
        <v>100</v>
      </c>
      <c r="Y43" s="11" t="str">
        <f>IF(COUNTA(A43),IF(ISERROR(VLOOKUP(O43+AB43,計算!$A$16:$B$219,2)),"",VLOOKUP(O43+AB43,計算!$A$16:$B$219,2)),"")</f>
        <v/>
      </c>
      <c r="Z43" s="19" t="str">
        <f>IF(COUNTA(A43),IF(ISERROR(VLOOKUP(MIN(M43,N43,O43)+AB43,計算!$A$16:$B$219,2)),"",VLOOKUP(MIN(M43,N43,O43)+AB43,計算!$A$16:$B$219,2)),"")</f>
        <v/>
      </c>
      <c r="AB43" s="20">
        <v>300</v>
      </c>
    </row>
    <row r="44" spans="1:28" x14ac:dyDescent="0.15">
      <c r="A44" s="16"/>
      <c r="B44" s="41" t="str">
        <f>IF(A44="","",団体設定!$B$6&amp;"-B"&amp;団体設定!$H$5&amp;"-"&amp;A44)</f>
        <v/>
      </c>
      <c r="C44" s="53"/>
      <c r="D44" s="16"/>
      <c r="E44" s="16"/>
      <c r="F44" s="16"/>
      <c r="G44" s="12" t="s">
        <v>57</v>
      </c>
      <c r="H44" s="16"/>
      <c r="I44" s="12" t="s">
        <v>58</v>
      </c>
      <c r="J44" s="16"/>
      <c r="K44" s="12" t="s">
        <v>60</v>
      </c>
      <c r="L44" s="7" t="s">
        <v>66</v>
      </c>
      <c r="M44" s="16"/>
      <c r="N44" s="16"/>
      <c r="O44" s="16"/>
      <c r="P44" s="13">
        <f t="shared" si="3"/>
        <v>0</v>
      </c>
      <c r="Q44" s="9">
        <f t="shared" si="12"/>
        <v>100</v>
      </c>
      <c r="R44" s="10">
        <f t="shared" si="0"/>
        <v>100</v>
      </c>
      <c r="S44" s="11" t="str">
        <f>IF(COUNTA(A44),IF(ISERROR(VLOOKUP(M44+AB44,計算!$A$16:$B$219,2)),"",VLOOKUP(M44+AB44,計算!$A$16:$B$219,2)),"")</f>
        <v/>
      </c>
      <c r="T44" s="9">
        <f t="shared" si="8"/>
        <v>100</v>
      </c>
      <c r="U44" s="10">
        <f t="shared" si="9"/>
        <v>100</v>
      </c>
      <c r="V44" s="11" t="str">
        <f>IF(COUNTA(A44),IF(ISERROR(VLOOKUP(N44+AB44,計算!$A$16:$B$219,2)),"",VLOOKUP(N44+AB44,計算!$A$16:$B$219,2)),"")</f>
        <v/>
      </c>
      <c r="W44" s="9">
        <f t="shared" si="10"/>
        <v>100</v>
      </c>
      <c r="X44" s="10">
        <f t="shared" si="11"/>
        <v>100</v>
      </c>
      <c r="Y44" s="11" t="str">
        <f>IF(COUNTA(A44),IF(ISERROR(VLOOKUP(O44+AB44,計算!$A$16:$B$219,2)),"",VLOOKUP(O44+AB44,計算!$A$16:$B$219,2)),"")</f>
        <v/>
      </c>
      <c r="Z44" s="19" t="str">
        <f>IF(COUNTA(A44),IF(ISERROR(VLOOKUP(MIN(M44,N44,O44)+AB44,計算!$A$16:$B$219,2)),"",VLOOKUP(MIN(M44,N44,O44)+AB44,計算!$A$16:$B$219,2)),"")</f>
        <v/>
      </c>
      <c r="AB44" s="20">
        <v>300</v>
      </c>
    </row>
    <row r="45" spans="1:28" x14ac:dyDescent="0.15">
      <c r="A45" s="16"/>
      <c r="B45" s="41" t="str">
        <f>IF(A45="","",団体設定!$B$6&amp;"-B"&amp;団体設定!$H$5&amp;"-"&amp;A45)</f>
        <v/>
      </c>
      <c r="C45" s="53"/>
      <c r="D45" s="16"/>
      <c r="E45" s="16"/>
      <c r="F45" s="16"/>
      <c r="G45" s="12" t="s">
        <v>57</v>
      </c>
      <c r="H45" s="16"/>
      <c r="I45" s="12" t="s">
        <v>58</v>
      </c>
      <c r="J45" s="16"/>
      <c r="K45" s="12" t="s">
        <v>60</v>
      </c>
      <c r="L45" s="7" t="s">
        <v>66</v>
      </c>
      <c r="M45" s="16"/>
      <c r="N45" s="16"/>
      <c r="O45" s="16"/>
      <c r="P45" s="13">
        <f t="shared" si="3"/>
        <v>0</v>
      </c>
      <c r="Q45" s="9">
        <f t="shared" si="12"/>
        <v>100</v>
      </c>
      <c r="R45" s="10">
        <f t="shared" si="0"/>
        <v>100</v>
      </c>
      <c r="S45" s="11" t="str">
        <f>IF(COUNTA(A45),IF(ISERROR(VLOOKUP(M45+AB45,計算!$A$16:$B$219,2)),"",VLOOKUP(M45+AB45,計算!$A$16:$B$219,2)),"")</f>
        <v/>
      </c>
      <c r="T45" s="9">
        <f t="shared" si="8"/>
        <v>100</v>
      </c>
      <c r="U45" s="10">
        <f t="shared" si="9"/>
        <v>100</v>
      </c>
      <c r="V45" s="11" t="str">
        <f>IF(COUNTA(A45),IF(ISERROR(VLOOKUP(N45+AB45,計算!$A$16:$B$219,2)),"",VLOOKUP(N45+AB45,計算!$A$16:$B$219,2)),"")</f>
        <v/>
      </c>
      <c r="W45" s="9">
        <f t="shared" si="10"/>
        <v>100</v>
      </c>
      <c r="X45" s="10">
        <f t="shared" si="11"/>
        <v>100</v>
      </c>
      <c r="Y45" s="11" t="str">
        <f>IF(COUNTA(A45),IF(ISERROR(VLOOKUP(O45+AB45,計算!$A$16:$B$219,2)),"",VLOOKUP(O45+AB45,計算!$A$16:$B$219,2)),"")</f>
        <v/>
      </c>
      <c r="Z45" s="19" t="str">
        <f>IF(COUNTA(A45),IF(ISERROR(VLOOKUP(MIN(M45,N45,O45)+AB45,計算!$A$16:$B$219,2)),"",VLOOKUP(MIN(M45,N45,O45)+AB45,計算!$A$16:$B$219,2)),"")</f>
        <v/>
      </c>
      <c r="AB45" s="20">
        <v>300</v>
      </c>
    </row>
    <row r="46" spans="1:28" x14ac:dyDescent="0.15">
      <c r="A46" s="16"/>
      <c r="B46" s="41" t="str">
        <f>IF(A46="","",団体設定!$B$6&amp;"-B"&amp;団体設定!$H$5&amp;"-"&amp;A46)</f>
        <v/>
      </c>
      <c r="C46" s="53"/>
      <c r="D46" s="16"/>
      <c r="E46" s="16"/>
      <c r="F46" s="16"/>
      <c r="G46" s="12" t="s">
        <v>57</v>
      </c>
      <c r="H46" s="16"/>
      <c r="I46" s="12" t="s">
        <v>58</v>
      </c>
      <c r="J46" s="16"/>
      <c r="K46" s="12" t="s">
        <v>60</v>
      </c>
      <c r="L46" s="7" t="s">
        <v>66</v>
      </c>
      <c r="M46" s="16"/>
      <c r="N46" s="16"/>
      <c r="O46" s="16"/>
      <c r="P46" s="13">
        <f t="shared" si="3"/>
        <v>0</v>
      </c>
      <c r="Q46" s="9">
        <f t="shared" si="12"/>
        <v>100</v>
      </c>
      <c r="R46" s="10">
        <f t="shared" si="0"/>
        <v>100</v>
      </c>
      <c r="S46" s="11" t="str">
        <f>IF(COUNTA(A46),IF(ISERROR(VLOOKUP(M46+AB46,計算!$A$16:$B$219,2)),"",VLOOKUP(M46+AB46,計算!$A$16:$B$219,2)),"")</f>
        <v/>
      </c>
      <c r="T46" s="9">
        <f t="shared" si="8"/>
        <v>100</v>
      </c>
      <c r="U46" s="10">
        <f t="shared" si="9"/>
        <v>100</v>
      </c>
      <c r="V46" s="11" t="str">
        <f>IF(COUNTA(A46),IF(ISERROR(VLOOKUP(N46+AB46,計算!$A$16:$B$219,2)),"",VLOOKUP(N46+AB46,計算!$A$16:$B$219,2)),"")</f>
        <v/>
      </c>
      <c r="W46" s="9">
        <f t="shared" si="10"/>
        <v>100</v>
      </c>
      <c r="X46" s="10">
        <f t="shared" si="11"/>
        <v>100</v>
      </c>
      <c r="Y46" s="11" t="str">
        <f>IF(COUNTA(A46),IF(ISERROR(VLOOKUP(O46+AB46,計算!$A$16:$B$219,2)),"",VLOOKUP(O46+AB46,計算!$A$16:$B$219,2)),"")</f>
        <v/>
      </c>
      <c r="Z46" s="19" t="str">
        <f>IF(COUNTA(A46),IF(ISERROR(VLOOKUP(MIN(M46,N46,O46)+AB46,計算!$A$16:$B$219,2)),"",VLOOKUP(MIN(M46,N46,O46)+AB46,計算!$A$16:$B$219,2)),"")</f>
        <v/>
      </c>
      <c r="AB46" s="20">
        <v>300</v>
      </c>
    </row>
    <row r="47" spans="1:28" x14ac:dyDescent="0.15">
      <c r="A47" s="16"/>
      <c r="B47" s="41" t="str">
        <f>IF(A47="","",団体設定!$B$6&amp;"-B"&amp;団体設定!$H$5&amp;"-"&amp;A47)</f>
        <v/>
      </c>
      <c r="C47" s="53"/>
      <c r="D47" s="16"/>
      <c r="E47" s="16"/>
      <c r="F47" s="16"/>
      <c r="G47" s="12" t="s">
        <v>57</v>
      </c>
      <c r="H47" s="16"/>
      <c r="I47" s="12" t="s">
        <v>58</v>
      </c>
      <c r="J47" s="16"/>
      <c r="K47" s="12" t="s">
        <v>60</v>
      </c>
      <c r="L47" s="7" t="s">
        <v>66</v>
      </c>
      <c r="M47" s="16"/>
      <c r="N47" s="16"/>
      <c r="O47" s="16"/>
      <c r="P47" s="13">
        <f t="shared" si="3"/>
        <v>0</v>
      </c>
      <c r="Q47" s="9">
        <f t="shared" si="12"/>
        <v>100</v>
      </c>
      <c r="R47" s="10">
        <f t="shared" si="0"/>
        <v>100</v>
      </c>
      <c r="S47" s="11" t="str">
        <f>IF(COUNTA(A47),IF(ISERROR(VLOOKUP(M47+AB47,計算!$A$16:$B$219,2)),"",VLOOKUP(M47+AB47,計算!$A$16:$B$219,2)),"")</f>
        <v/>
      </c>
      <c r="T47" s="9">
        <f t="shared" si="8"/>
        <v>100</v>
      </c>
      <c r="U47" s="10">
        <f t="shared" si="9"/>
        <v>100</v>
      </c>
      <c r="V47" s="11" t="str">
        <f>IF(COUNTA(A47),IF(ISERROR(VLOOKUP(N47+AB47,計算!$A$16:$B$219,2)),"",VLOOKUP(N47+AB47,計算!$A$16:$B$219,2)),"")</f>
        <v/>
      </c>
      <c r="W47" s="9">
        <f t="shared" si="10"/>
        <v>100</v>
      </c>
      <c r="X47" s="10">
        <f t="shared" si="11"/>
        <v>100</v>
      </c>
      <c r="Y47" s="11" t="str">
        <f>IF(COUNTA(A47),IF(ISERROR(VLOOKUP(O47+AB47,計算!$A$16:$B$219,2)),"",VLOOKUP(O47+AB47,計算!$A$16:$B$219,2)),"")</f>
        <v/>
      </c>
      <c r="Z47" s="19" t="str">
        <f>IF(COUNTA(A47),IF(ISERROR(VLOOKUP(MIN(M47,N47,O47)+AB47,計算!$A$16:$B$219,2)),"",VLOOKUP(MIN(M47,N47,O47)+AB47,計算!$A$16:$B$219,2)),"")</f>
        <v/>
      </c>
      <c r="AB47" s="20">
        <v>300</v>
      </c>
    </row>
    <row r="48" spans="1:28" x14ac:dyDescent="0.15">
      <c r="A48" s="16"/>
      <c r="B48" s="41" t="str">
        <f>IF(A48="","",団体設定!$B$6&amp;"-B"&amp;団体設定!$H$5&amp;"-"&amp;A48)</f>
        <v/>
      </c>
      <c r="C48" s="53"/>
      <c r="D48" s="16"/>
      <c r="E48" s="16"/>
      <c r="F48" s="16"/>
      <c r="G48" s="12" t="s">
        <v>57</v>
      </c>
      <c r="H48" s="16"/>
      <c r="I48" s="12" t="s">
        <v>58</v>
      </c>
      <c r="J48" s="16"/>
      <c r="K48" s="12" t="s">
        <v>60</v>
      </c>
      <c r="L48" s="7" t="s">
        <v>66</v>
      </c>
      <c r="M48" s="16"/>
      <c r="N48" s="16"/>
      <c r="O48" s="16"/>
      <c r="P48" s="13">
        <f t="shared" si="3"/>
        <v>0</v>
      </c>
      <c r="Q48" s="9">
        <f t="shared" si="12"/>
        <v>100</v>
      </c>
      <c r="R48" s="10">
        <f t="shared" si="0"/>
        <v>100</v>
      </c>
      <c r="S48" s="11" t="str">
        <f>IF(COUNTA(A48),IF(ISERROR(VLOOKUP(M48+AB48,計算!$A$16:$B$219,2)),"",VLOOKUP(M48+AB48,計算!$A$16:$B$219,2)),"")</f>
        <v/>
      </c>
      <c r="T48" s="9">
        <f t="shared" si="8"/>
        <v>100</v>
      </c>
      <c r="U48" s="10">
        <f t="shared" si="9"/>
        <v>100</v>
      </c>
      <c r="V48" s="11" t="str">
        <f>IF(COUNTA(A48),IF(ISERROR(VLOOKUP(N48+AB48,計算!$A$16:$B$219,2)),"",VLOOKUP(N48+AB48,計算!$A$16:$B$219,2)),"")</f>
        <v/>
      </c>
      <c r="W48" s="9">
        <f t="shared" si="10"/>
        <v>100</v>
      </c>
      <c r="X48" s="10">
        <f t="shared" si="11"/>
        <v>100</v>
      </c>
      <c r="Y48" s="11" t="str">
        <f>IF(COUNTA(A48),IF(ISERROR(VLOOKUP(O48+AB48,計算!$A$16:$B$219,2)),"",VLOOKUP(O48+AB48,計算!$A$16:$B$219,2)),"")</f>
        <v/>
      </c>
      <c r="Z48" s="19" t="str">
        <f>IF(COUNTA(A48),IF(ISERROR(VLOOKUP(MIN(M48,N48,O48)+AB48,計算!$A$16:$B$219,2)),"",VLOOKUP(MIN(M48,N48,O48)+AB48,計算!$A$16:$B$219,2)),"")</f>
        <v/>
      </c>
      <c r="AB48" s="20">
        <v>300</v>
      </c>
    </row>
    <row r="49" spans="1:28" x14ac:dyDescent="0.15">
      <c r="A49" s="16"/>
      <c r="B49" s="41" t="str">
        <f>IF(A49="","",団体設定!$B$6&amp;"-B"&amp;団体設定!$H$5&amp;"-"&amp;A49)</f>
        <v/>
      </c>
      <c r="C49" s="53"/>
      <c r="D49" s="16"/>
      <c r="E49" s="16"/>
      <c r="F49" s="16"/>
      <c r="G49" s="12" t="s">
        <v>57</v>
      </c>
      <c r="H49" s="16"/>
      <c r="I49" s="12" t="s">
        <v>58</v>
      </c>
      <c r="J49" s="16"/>
      <c r="K49" s="12" t="s">
        <v>60</v>
      </c>
      <c r="L49" s="7" t="s">
        <v>66</v>
      </c>
      <c r="M49" s="16"/>
      <c r="N49" s="16"/>
      <c r="O49" s="16"/>
      <c r="P49" s="13">
        <f t="shared" si="3"/>
        <v>0</v>
      </c>
      <c r="Q49" s="9">
        <f t="shared" si="12"/>
        <v>100</v>
      </c>
      <c r="R49" s="10">
        <f t="shared" si="0"/>
        <v>100</v>
      </c>
      <c r="S49" s="11" t="str">
        <f>IF(COUNTA(A49),IF(ISERROR(VLOOKUP(M49+AB49,計算!$A$16:$B$219,2)),"",VLOOKUP(M49+AB49,計算!$A$16:$B$219,2)),"")</f>
        <v/>
      </c>
      <c r="T49" s="9">
        <f t="shared" si="8"/>
        <v>100</v>
      </c>
      <c r="U49" s="10">
        <f t="shared" si="9"/>
        <v>100</v>
      </c>
      <c r="V49" s="11" t="str">
        <f>IF(COUNTA(A49),IF(ISERROR(VLOOKUP(N49+AB49,計算!$A$16:$B$219,2)),"",VLOOKUP(N49+AB49,計算!$A$16:$B$219,2)),"")</f>
        <v/>
      </c>
      <c r="W49" s="9">
        <f t="shared" si="10"/>
        <v>100</v>
      </c>
      <c r="X49" s="10">
        <f t="shared" si="11"/>
        <v>100</v>
      </c>
      <c r="Y49" s="11" t="str">
        <f>IF(COUNTA(A49),IF(ISERROR(VLOOKUP(O49+AB49,計算!$A$16:$B$219,2)),"",VLOOKUP(O49+AB49,計算!$A$16:$B$219,2)),"")</f>
        <v/>
      </c>
      <c r="Z49" s="19" t="str">
        <f>IF(COUNTA(A49),IF(ISERROR(VLOOKUP(MIN(M49,N49,O49)+AB49,計算!$A$16:$B$219,2)),"",VLOOKUP(MIN(M49,N49,O49)+AB49,計算!$A$16:$B$219,2)),"")</f>
        <v/>
      </c>
      <c r="AB49" s="20">
        <v>300</v>
      </c>
    </row>
    <row r="50" spans="1:28" x14ac:dyDescent="0.15">
      <c r="A50" s="16"/>
      <c r="B50" s="41" t="str">
        <f>IF(A50="","",団体設定!$B$6&amp;"-B"&amp;団体設定!$H$5&amp;"-"&amp;A50)</f>
        <v/>
      </c>
      <c r="C50" s="53"/>
      <c r="D50" s="16"/>
      <c r="E50" s="16"/>
      <c r="F50" s="16"/>
      <c r="G50" s="12" t="s">
        <v>57</v>
      </c>
      <c r="H50" s="16"/>
      <c r="I50" s="12" t="s">
        <v>58</v>
      </c>
      <c r="J50" s="16"/>
      <c r="K50" s="12" t="s">
        <v>60</v>
      </c>
      <c r="L50" s="7" t="s">
        <v>66</v>
      </c>
      <c r="M50" s="16"/>
      <c r="N50" s="16"/>
      <c r="O50" s="16"/>
      <c r="P50" s="13">
        <f t="shared" si="3"/>
        <v>0</v>
      </c>
      <c r="Q50" s="9">
        <f t="shared" si="12"/>
        <v>100</v>
      </c>
      <c r="R50" s="10">
        <f t="shared" si="0"/>
        <v>100</v>
      </c>
      <c r="S50" s="11" t="str">
        <f>IF(COUNTA(A50),IF(ISERROR(VLOOKUP(M50+AB50,計算!$A$16:$B$219,2)),"",VLOOKUP(M50+AB50,計算!$A$16:$B$219,2)),"")</f>
        <v/>
      </c>
      <c r="T50" s="9">
        <f t="shared" si="8"/>
        <v>100</v>
      </c>
      <c r="U50" s="10">
        <f t="shared" si="9"/>
        <v>100</v>
      </c>
      <c r="V50" s="11" t="str">
        <f>IF(COUNTA(A50),IF(ISERROR(VLOOKUP(N50+AB50,計算!$A$16:$B$219,2)),"",VLOOKUP(N50+AB50,計算!$A$16:$B$219,2)),"")</f>
        <v/>
      </c>
      <c r="W50" s="9">
        <f t="shared" si="10"/>
        <v>100</v>
      </c>
      <c r="X50" s="10">
        <f t="shared" si="11"/>
        <v>100</v>
      </c>
      <c r="Y50" s="11" t="str">
        <f>IF(COUNTA(A50),IF(ISERROR(VLOOKUP(O50+AB50,計算!$A$16:$B$219,2)),"",VLOOKUP(O50+AB50,計算!$A$16:$B$219,2)),"")</f>
        <v/>
      </c>
      <c r="Z50" s="19" t="str">
        <f>IF(COUNTA(A50),IF(ISERROR(VLOOKUP(MIN(M50,N50,O50)+AB50,計算!$A$16:$B$219,2)),"",VLOOKUP(MIN(M50,N50,O50)+AB50,計算!$A$16:$B$219,2)),"")</f>
        <v/>
      </c>
      <c r="AB50" s="20">
        <v>300</v>
      </c>
    </row>
    <row r="51" spans="1:28" x14ac:dyDescent="0.15">
      <c r="A51" s="16"/>
      <c r="B51" s="41" t="str">
        <f>IF(A51="","",団体設定!$B$6&amp;"-B"&amp;団体設定!$H$5&amp;"-"&amp;A51)</f>
        <v/>
      </c>
      <c r="C51" s="53"/>
      <c r="D51" s="16"/>
      <c r="E51" s="16"/>
      <c r="F51" s="16"/>
      <c r="G51" s="12" t="s">
        <v>57</v>
      </c>
      <c r="H51" s="16"/>
      <c r="I51" s="12" t="s">
        <v>58</v>
      </c>
      <c r="J51" s="16"/>
      <c r="K51" s="12" t="s">
        <v>60</v>
      </c>
      <c r="L51" s="7" t="s">
        <v>66</v>
      </c>
      <c r="M51" s="16"/>
      <c r="N51" s="16"/>
      <c r="O51" s="16"/>
      <c r="P51" s="13">
        <f t="shared" si="3"/>
        <v>0</v>
      </c>
      <c r="Q51" s="9">
        <f t="shared" si="12"/>
        <v>100</v>
      </c>
      <c r="R51" s="10">
        <f t="shared" si="0"/>
        <v>100</v>
      </c>
      <c r="S51" s="11" t="str">
        <f>IF(COUNTA(A51),IF(ISERROR(VLOOKUP(M51+AB51,計算!$A$16:$B$219,2)),"",VLOOKUP(M51+AB51,計算!$A$16:$B$219,2)),"")</f>
        <v/>
      </c>
      <c r="T51" s="9">
        <f t="shared" si="8"/>
        <v>100</v>
      </c>
      <c r="U51" s="10">
        <f t="shared" si="9"/>
        <v>100</v>
      </c>
      <c r="V51" s="11" t="str">
        <f>IF(COUNTA(A51),IF(ISERROR(VLOOKUP(N51+AB51,計算!$A$16:$B$219,2)),"",VLOOKUP(N51+AB51,計算!$A$16:$B$219,2)),"")</f>
        <v/>
      </c>
      <c r="W51" s="9">
        <f t="shared" si="10"/>
        <v>100</v>
      </c>
      <c r="X51" s="10">
        <f t="shared" si="11"/>
        <v>100</v>
      </c>
      <c r="Y51" s="11" t="str">
        <f>IF(COUNTA(A51),IF(ISERROR(VLOOKUP(O51+AB51,計算!$A$16:$B$219,2)),"",VLOOKUP(O51+AB51,計算!$A$16:$B$219,2)),"")</f>
        <v/>
      </c>
      <c r="Z51" s="19" t="str">
        <f>IF(COUNTA(A51),IF(ISERROR(VLOOKUP(MIN(M51,N51,O51)+AB51,計算!$A$16:$B$219,2)),"",VLOOKUP(MIN(M51,N51,O51)+AB51,計算!$A$16:$B$219,2)),"")</f>
        <v/>
      </c>
      <c r="AB51" s="20">
        <v>300</v>
      </c>
    </row>
    <row r="52" spans="1:28" x14ac:dyDescent="0.15">
      <c r="A52" s="16"/>
      <c r="B52" s="41" t="str">
        <f>IF(A52="","",団体設定!$B$6&amp;"-B"&amp;団体設定!$H$5&amp;"-"&amp;A52)</f>
        <v/>
      </c>
      <c r="C52" s="53"/>
      <c r="D52" s="16"/>
      <c r="E52" s="16"/>
      <c r="F52" s="16"/>
      <c r="G52" s="12" t="s">
        <v>57</v>
      </c>
      <c r="H52" s="16"/>
      <c r="I52" s="12" t="s">
        <v>58</v>
      </c>
      <c r="J52" s="16"/>
      <c r="K52" s="12" t="s">
        <v>60</v>
      </c>
      <c r="L52" s="7" t="s">
        <v>66</v>
      </c>
      <c r="M52" s="16"/>
      <c r="N52" s="16"/>
      <c r="O52" s="16"/>
      <c r="P52" s="13">
        <f t="shared" si="3"/>
        <v>0</v>
      </c>
      <c r="Q52" s="9">
        <f t="shared" si="12"/>
        <v>100</v>
      </c>
      <c r="R52" s="10">
        <f t="shared" si="0"/>
        <v>100</v>
      </c>
      <c r="S52" s="11" t="str">
        <f>IF(COUNTA(A52),IF(ISERROR(VLOOKUP(M52+AB52,計算!$A$16:$B$219,2)),"",VLOOKUP(M52+AB52,計算!$A$16:$B$219,2)),"")</f>
        <v/>
      </c>
      <c r="T52" s="9">
        <f t="shared" si="8"/>
        <v>100</v>
      </c>
      <c r="U52" s="10">
        <f t="shared" si="9"/>
        <v>100</v>
      </c>
      <c r="V52" s="11" t="str">
        <f>IF(COUNTA(A52),IF(ISERROR(VLOOKUP(N52+AB52,計算!$A$16:$B$219,2)),"",VLOOKUP(N52+AB52,計算!$A$16:$B$219,2)),"")</f>
        <v/>
      </c>
      <c r="W52" s="9">
        <f t="shared" si="10"/>
        <v>100</v>
      </c>
      <c r="X52" s="10">
        <f t="shared" si="11"/>
        <v>100</v>
      </c>
      <c r="Y52" s="11" t="str">
        <f>IF(COUNTA(A52),IF(ISERROR(VLOOKUP(O52+AB52,計算!$A$16:$B$219,2)),"",VLOOKUP(O52+AB52,計算!$A$16:$B$219,2)),"")</f>
        <v/>
      </c>
      <c r="Z52" s="19" t="str">
        <f>IF(COUNTA(A52),IF(ISERROR(VLOOKUP(MIN(M52,N52,O52)+AB52,計算!$A$16:$B$219,2)),"",VLOOKUP(MIN(M52,N52,O52)+AB52,計算!$A$16:$B$219,2)),"")</f>
        <v/>
      </c>
      <c r="AB52" s="20">
        <v>300</v>
      </c>
    </row>
    <row r="53" spans="1:28" x14ac:dyDescent="0.15">
      <c r="A53" s="16"/>
      <c r="B53" s="41" t="str">
        <f>IF(A53="","",団体設定!$B$6&amp;"-B"&amp;団体設定!$H$5&amp;"-"&amp;A53)</f>
        <v/>
      </c>
      <c r="C53" s="53"/>
      <c r="D53" s="16"/>
      <c r="E53" s="16"/>
      <c r="F53" s="16"/>
      <c r="G53" s="12" t="s">
        <v>57</v>
      </c>
      <c r="H53" s="16"/>
      <c r="I53" s="12" t="s">
        <v>58</v>
      </c>
      <c r="J53" s="16"/>
      <c r="K53" s="12" t="s">
        <v>60</v>
      </c>
      <c r="L53" s="7" t="s">
        <v>66</v>
      </c>
      <c r="M53" s="16"/>
      <c r="N53" s="16"/>
      <c r="O53" s="16"/>
      <c r="P53" s="13">
        <f t="shared" si="3"/>
        <v>0</v>
      </c>
      <c r="Q53" s="9">
        <f t="shared" si="12"/>
        <v>100</v>
      </c>
      <c r="R53" s="10">
        <f t="shared" si="0"/>
        <v>100</v>
      </c>
      <c r="S53" s="11" t="str">
        <f>IF(COUNTA(A53),IF(ISERROR(VLOOKUP(M53+AB53,計算!$A$16:$B$219,2)),"",VLOOKUP(M53+AB53,計算!$A$16:$B$219,2)),"")</f>
        <v/>
      </c>
      <c r="T53" s="9">
        <f t="shared" si="8"/>
        <v>100</v>
      </c>
      <c r="U53" s="10">
        <f t="shared" si="9"/>
        <v>100</v>
      </c>
      <c r="V53" s="11" t="str">
        <f>IF(COUNTA(A53),IF(ISERROR(VLOOKUP(N53+AB53,計算!$A$16:$B$219,2)),"",VLOOKUP(N53+AB53,計算!$A$16:$B$219,2)),"")</f>
        <v/>
      </c>
      <c r="W53" s="9">
        <f t="shared" si="10"/>
        <v>100</v>
      </c>
      <c r="X53" s="10">
        <f t="shared" si="11"/>
        <v>100</v>
      </c>
      <c r="Y53" s="11" t="str">
        <f>IF(COUNTA(A53),IF(ISERROR(VLOOKUP(O53+AB53,計算!$A$16:$B$219,2)),"",VLOOKUP(O53+AB53,計算!$A$16:$B$219,2)),"")</f>
        <v/>
      </c>
      <c r="Z53" s="19" t="str">
        <f>IF(COUNTA(A53),IF(ISERROR(VLOOKUP(MIN(M53,N53,O53)+AB53,計算!$A$16:$B$219,2)),"",VLOOKUP(MIN(M53,N53,O53)+AB53,計算!$A$16:$B$219,2)),"")</f>
        <v/>
      </c>
      <c r="AB53" s="20">
        <v>300</v>
      </c>
    </row>
    <row r="54" spans="1:28" x14ac:dyDescent="0.15">
      <c r="A54" s="16"/>
      <c r="B54" s="41" t="str">
        <f>IF(A54="","",団体設定!$B$6&amp;"-B"&amp;団体設定!$H$5&amp;"-"&amp;A54)</f>
        <v/>
      </c>
      <c r="C54" s="53"/>
      <c r="D54" s="16"/>
      <c r="E54" s="16"/>
      <c r="F54" s="16"/>
      <c r="G54" s="12" t="s">
        <v>57</v>
      </c>
      <c r="H54" s="16"/>
      <c r="I54" s="12" t="s">
        <v>58</v>
      </c>
      <c r="J54" s="16"/>
      <c r="K54" s="12" t="s">
        <v>60</v>
      </c>
      <c r="L54" s="7" t="s">
        <v>66</v>
      </c>
      <c r="M54" s="16"/>
      <c r="N54" s="16"/>
      <c r="O54" s="16"/>
      <c r="P54" s="13">
        <f t="shared" si="3"/>
        <v>0</v>
      </c>
      <c r="Q54" s="9">
        <f t="shared" si="12"/>
        <v>100</v>
      </c>
      <c r="R54" s="10">
        <f t="shared" si="0"/>
        <v>100</v>
      </c>
      <c r="S54" s="11" t="str">
        <f>IF(COUNTA(A54),IF(ISERROR(VLOOKUP(M54+AB54,計算!$A$16:$B$219,2)),"",VLOOKUP(M54+AB54,計算!$A$16:$B$219,2)),"")</f>
        <v/>
      </c>
      <c r="T54" s="9">
        <f t="shared" si="8"/>
        <v>100</v>
      </c>
      <c r="U54" s="10">
        <f t="shared" si="9"/>
        <v>100</v>
      </c>
      <c r="V54" s="11" t="str">
        <f>IF(COUNTA(A54),IF(ISERROR(VLOOKUP(N54+AB54,計算!$A$16:$B$219,2)),"",VLOOKUP(N54+AB54,計算!$A$16:$B$219,2)),"")</f>
        <v/>
      </c>
      <c r="W54" s="9">
        <f t="shared" si="10"/>
        <v>100</v>
      </c>
      <c r="X54" s="10">
        <f t="shared" si="11"/>
        <v>100</v>
      </c>
      <c r="Y54" s="11" t="str">
        <f>IF(COUNTA(A54),IF(ISERROR(VLOOKUP(O54+AB54,計算!$A$16:$B$219,2)),"",VLOOKUP(O54+AB54,計算!$A$16:$B$219,2)),"")</f>
        <v/>
      </c>
      <c r="Z54" s="19" t="str">
        <f>IF(COUNTA(A54),IF(ISERROR(VLOOKUP(MIN(M54,N54,O54)+AB54,計算!$A$16:$B$219,2)),"",VLOOKUP(MIN(M54,N54,O54)+AB54,計算!$A$16:$B$219,2)),"")</f>
        <v/>
      </c>
      <c r="AB54" s="20">
        <v>300</v>
      </c>
    </row>
    <row r="55" spans="1:28" x14ac:dyDescent="0.15">
      <c r="A55" s="16"/>
      <c r="B55" s="41" t="str">
        <f>IF(A55="","",団体設定!$B$6&amp;"-B"&amp;団体設定!$H$5&amp;"-"&amp;A55)</f>
        <v/>
      </c>
      <c r="C55" s="53"/>
      <c r="D55" s="16"/>
      <c r="E55" s="16"/>
      <c r="F55" s="16"/>
      <c r="G55" s="12" t="s">
        <v>57</v>
      </c>
      <c r="H55" s="16"/>
      <c r="I55" s="12" t="s">
        <v>58</v>
      </c>
      <c r="J55" s="16"/>
      <c r="K55" s="12" t="s">
        <v>60</v>
      </c>
      <c r="L55" s="7" t="s">
        <v>66</v>
      </c>
      <c r="M55" s="16"/>
      <c r="N55" s="16"/>
      <c r="O55" s="16"/>
      <c r="P55" s="13">
        <f t="shared" si="3"/>
        <v>0</v>
      </c>
      <c r="Q55" s="9">
        <f t="shared" si="12"/>
        <v>100</v>
      </c>
      <c r="R55" s="10">
        <f t="shared" si="0"/>
        <v>100</v>
      </c>
      <c r="S55" s="11" t="str">
        <f>IF(COUNTA(A55),IF(ISERROR(VLOOKUP(M55+AB55,計算!$A$16:$B$219,2)),"",VLOOKUP(M55+AB55,計算!$A$16:$B$219,2)),"")</f>
        <v/>
      </c>
      <c r="T55" s="9">
        <f t="shared" si="8"/>
        <v>100</v>
      </c>
      <c r="U55" s="10">
        <f t="shared" si="9"/>
        <v>100</v>
      </c>
      <c r="V55" s="11" t="str">
        <f>IF(COUNTA(A55),IF(ISERROR(VLOOKUP(N55+AB55,計算!$A$16:$B$219,2)),"",VLOOKUP(N55+AB55,計算!$A$16:$B$219,2)),"")</f>
        <v/>
      </c>
      <c r="W55" s="9">
        <f t="shared" si="10"/>
        <v>100</v>
      </c>
      <c r="X55" s="10">
        <f t="shared" si="11"/>
        <v>100</v>
      </c>
      <c r="Y55" s="11" t="str">
        <f>IF(COUNTA(A55),IF(ISERROR(VLOOKUP(O55+AB55,計算!$A$16:$B$219,2)),"",VLOOKUP(O55+AB55,計算!$A$16:$B$219,2)),"")</f>
        <v/>
      </c>
      <c r="Z55" s="19" t="str">
        <f>IF(COUNTA(A55),IF(ISERROR(VLOOKUP(MIN(M55,N55,O55)+AB55,計算!$A$16:$B$219,2)),"",VLOOKUP(MIN(M55,N55,O55)+AB55,計算!$A$16:$B$219,2)),"")</f>
        <v/>
      </c>
      <c r="AB55" s="20">
        <v>300</v>
      </c>
    </row>
    <row r="56" spans="1:28" x14ac:dyDescent="0.15">
      <c r="A56" s="16"/>
      <c r="B56" s="41" t="str">
        <f>IF(A56="","",団体設定!$B$6&amp;"-B"&amp;団体設定!$H$5&amp;"-"&amp;A56)</f>
        <v/>
      </c>
      <c r="C56" s="53"/>
      <c r="D56" s="16"/>
      <c r="E56" s="16"/>
      <c r="F56" s="16"/>
      <c r="G56" s="12" t="s">
        <v>57</v>
      </c>
      <c r="H56" s="16"/>
      <c r="I56" s="12" t="s">
        <v>58</v>
      </c>
      <c r="J56" s="16"/>
      <c r="K56" s="12" t="s">
        <v>60</v>
      </c>
      <c r="L56" s="7" t="s">
        <v>66</v>
      </c>
      <c r="M56" s="16"/>
      <c r="N56" s="16"/>
      <c r="O56" s="16"/>
      <c r="P56" s="13">
        <f t="shared" si="3"/>
        <v>0</v>
      </c>
      <c r="Q56" s="9">
        <f t="shared" si="12"/>
        <v>100</v>
      </c>
      <c r="R56" s="10">
        <f t="shared" si="0"/>
        <v>100</v>
      </c>
      <c r="S56" s="11" t="str">
        <f>IF(COUNTA(A56),IF(ISERROR(VLOOKUP(M56+AB56,計算!$A$16:$B$219,2)),"",VLOOKUP(M56+AB56,計算!$A$16:$B$219,2)),"")</f>
        <v/>
      </c>
      <c r="T56" s="9">
        <f t="shared" si="8"/>
        <v>100</v>
      </c>
      <c r="U56" s="10">
        <f t="shared" si="9"/>
        <v>100</v>
      </c>
      <c r="V56" s="11" t="str">
        <f>IF(COUNTA(A56),IF(ISERROR(VLOOKUP(N56+AB56,計算!$A$16:$B$219,2)),"",VLOOKUP(N56+AB56,計算!$A$16:$B$219,2)),"")</f>
        <v/>
      </c>
      <c r="W56" s="9">
        <f t="shared" si="10"/>
        <v>100</v>
      </c>
      <c r="X56" s="10">
        <f t="shared" si="11"/>
        <v>100</v>
      </c>
      <c r="Y56" s="11" t="str">
        <f>IF(COUNTA(A56),IF(ISERROR(VLOOKUP(O56+AB56,計算!$A$16:$B$219,2)),"",VLOOKUP(O56+AB56,計算!$A$16:$B$219,2)),"")</f>
        <v/>
      </c>
      <c r="Z56" s="19" t="str">
        <f>IF(COUNTA(A56),IF(ISERROR(VLOOKUP(MIN(M56,N56,O56)+AB56,計算!$A$16:$B$219,2)),"",VLOOKUP(MIN(M56,N56,O56)+AB56,計算!$A$16:$B$219,2)),"")</f>
        <v/>
      </c>
      <c r="AB56" s="20">
        <v>300</v>
      </c>
    </row>
    <row r="57" spans="1:28" x14ac:dyDescent="0.15">
      <c r="A57" s="16"/>
      <c r="B57" s="41" t="str">
        <f>IF(A57="","",団体設定!$B$6&amp;"-B"&amp;団体設定!$H$5&amp;"-"&amp;A57)</f>
        <v/>
      </c>
      <c r="C57" s="53"/>
      <c r="D57" s="16"/>
      <c r="E57" s="16"/>
      <c r="F57" s="16"/>
      <c r="G57" s="12" t="s">
        <v>57</v>
      </c>
      <c r="H57" s="16"/>
      <c r="I57" s="12" t="s">
        <v>58</v>
      </c>
      <c r="J57" s="16"/>
      <c r="K57" s="12" t="s">
        <v>60</v>
      </c>
      <c r="L57" s="7" t="s">
        <v>66</v>
      </c>
      <c r="M57" s="16"/>
      <c r="N57" s="16"/>
      <c r="O57" s="16"/>
      <c r="P57" s="13">
        <f t="shared" si="3"/>
        <v>0</v>
      </c>
      <c r="Q57" s="9">
        <f t="shared" si="12"/>
        <v>100</v>
      </c>
      <c r="R57" s="10">
        <f t="shared" si="0"/>
        <v>100</v>
      </c>
      <c r="S57" s="11" t="str">
        <f>IF(COUNTA(A57),IF(ISERROR(VLOOKUP(M57+AB57,計算!$A$16:$B$219,2)),"",VLOOKUP(M57+AB57,計算!$A$16:$B$219,2)),"")</f>
        <v/>
      </c>
      <c r="T57" s="9">
        <f t="shared" si="8"/>
        <v>100</v>
      </c>
      <c r="U57" s="10">
        <f t="shared" si="9"/>
        <v>100</v>
      </c>
      <c r="V57" s="11" t="str">
        <f>IF(COUNTA(A57),IF(ISERROR(VLOOKUP(N57+AB57,計算!$A$16:$B$219,2)),"",VLOOKUP(N57+AB57,計算!$A$16:$B$219,2)),"")</f>
        <v/>
      </c>
      <c r="W57" s="9">
        <f t="shared" si="10"/>
        <v>100</v>
      </c>
      <c r="X57" s="10">
        <f t="shared" si="11"/>
        <v>100</v>
      </c>
      <c r="Y57" s="11" t="str">
        <f>IF(COUNTA(A57),IF(ISERROR(VLOOKUP(O57+AB57,計算!$A$16:$B$219,2)),"",VLOOKUP(O57+AB57,計算!$A$16:$B$219,2)),"")</f>
        <v/>
      </c>
      <c r="Z57" s="19" t="str">
        <f>IF(COUNTA(A57),IF(ISERROR(VLOOKUP(MIN(M57,N57,O57)+AB57,計算!$A$16:$B$219,2)),"",VLOOKUP(MIN(M57,N57,O57)+AB57,計算!$A$16:$B$219,2)),"")</f>
        <v/>
      </c>
      <c r="AB57" s="20">
        <v>300</v>
      </c>
    </row>
    <row r="58" spans="1:28" x14ac:dyDescent="0.15">
      <c r="A58" s="16"/>
      <c r="B58" s="41" t="str">
        <f>IF(A58="","",団体設定!$B$6&amp;"-B"&amp;団体設定!$H$5&amp;"-"&amp;A58)</f>
        <v/>
      </c>
      <c r="C58" s="53"/>
      <c r="D58" s="16"/>
      <c r="E58" s="16"/>
      <c r="F58" s="16"/>
      <c r="G58" s="12" t="s">
        <v>57</v>
      </c>
      <c r="H58" s="16"/>
      <c r="I58" s="12" t="s">
        <v>58</v>
      </c>
      <c r="J58" s="16"/>
      <c r="K58" s="12" t="s">
        <v>60</v>
      </c>
      <c r="L58" s="7" t="s">
        <v>66</v>
      </c>
      <c r="M58" s="16"/>
      <c r="N58" s="16"/>
      <c r="O58" s="16"/>
      <c r="P58" s="13">
        <f t="shared" si="3"/>
        <v>0</v>
      </c>
      <c r="Q58" s="9">
        <f t="shared" si="12"/>
        <v>100</v>
      </c>
      <c r="R58" s="10">
        <f t="shared" si="0"/>
        <v>100</v>
      </c>
      <c r="S58" s="11" t="str">
        <f>IF(COUNTA(A58),IF(ISERROR(VLOOKUP(M58+AB58,計算!$A$16:$B$219,2)),"",VLOOKUP(M58+AB58,計算!$A$16:$B$219,2)),"")</f>
        <v/>
      </c>
      <c r="T58" s="9">
        <f t="shared" si="8"/>
        <v>100</v>
      </c>
      <c r="U58" s="10">
        <f t="shared" si="9"/>
        <v>100</v>
      </c>
      <c r="V58" s="11" t="str">
        <f>IF(COUNTA(A58),IF(ISERROR(VLOOKUP(N58+AB58,計算!$A$16:$B$219,2)),"",VLOOKUP(N58+AB58,計算!$A$16:$B$219,2)),"")</f>
        <v/>
      </c>
      <c r="W58" s="9">
        <f t="shared" si="10"/>
        <v>100</v>
      </c>
      <c r="X58" s="10">
        <f t="shared" si="11"/>
        <v>100</v>
      </c>
      <c r="Y58" s="11" t="str">
        <f>IF(COUNTA(A58),IF(ISERROR(VLOOKUP(O58+AB58,計算!$A$16:$B$219,2)),"",VLOOKUP(O58+AB58,計算!$A$16:$B$219,2)),"")</f>
        <v/>
      </c>
      <c r="Z58" s="19" t="str">
        <f>IF(COUNTA(A58),IF(ISERROR(VLOOKUP(MIN(M58,N58,O58)+AB58,計算!$A$16:$B$219,2)),"",VLOOKUP(MIN(M58,N58,O58)+AB58,計算!$A$16:$B$219,2)),"")</f>
        <v/>
      </c>
      <c r="AB58" s="20">
        <v>300</v>
      </c>
    </row>
    <row r="59" spans="1:28" x14ac:dyDescent="0.15">
      <c r="A59" s="16"/>
      <c r="B59" s="41" t="str">
        <f>IF(A59="","",団体設定!$B$6&amp;"-B"&amp;団体設定!$H$5&amp;"-"&amp;A59)</f>
        <v/>
      </c>
      <c r="C59" s="53"/>
      <c r="D59" s="16"/>
      <c r="E59" s="16"/>
      <c r="F59" s="16"/>
      <c r="G59" s="12" t="s">
        <v>57</v>
      </c>
      <c r="H59" s="16"/>
      <c r="I59" s="12" t="s">
        <v>58</v>
      </c>
      <c r="J59" s="16"/>
      <c r="K59" s="12" t="s">
        <v>60</v>
      </c>
      <c r="L59" s="7" t="s">
        <v>66</v>
      </c>
      <c r="M59" s="16"/>
      <c r="N59" s="16"/>
      <c r="O59" s="16"/>
      <c r="P59" s="13">
        <f t="shared" si="3"/>
        <v>0</v>
      </c>
      <c r="Q59" s="9">
        <f t="shared" si="12"/>
        <v>100</v>
      </c>
      <c r="R59" s="10">
        <f t="shared" si="0"/>
        <v>100</v>
      </c>
      <c r="S59" s="11" t="str">
        <f>IF(COUNTA(A59),IF(ISERROR(VLOOKUP(M59+AB59,計算!$A$16:$B$219,2)),"",VLOOKUP(M59+AB59,計算!$A$16:$B$219,2)),"")</f>
        <v/>
      </c>
      <c r="T59" s="9">
        <f t="shared" si="8"/>
        <v>100</v>
      </c>
      <c r="U59" s="10">
        <f t="shared" si="9"/>
        <v>100</v>
      </c>
      <c r="V59" s="11" t="str">
        <f>IF(COUNTA(A59),IF(ISERROR(VLOOKUP(N59+AB59,計算!$A$16:$B$219,2)),"",VLOOKUP(N59+AB59,計算!$A$16:$B$219,2)),"")</f>
        <v/>
      </c>
      <c r="W59" s="9">
        <f t="shared" si="10"/>
        <v>100</v>
      </c>
      <c r="X59" s="10">
        <f t="shared" si="11"/>
        <v>100</v>
      </c>
      <c r="Y59" s="11" t="str">
        <f>IF(COUNTA(A59),IF(ISERROR(VLOOKUP(O59+AB59,計算!$A$16:$B$219,2)),"",VLOOKUP(O59+AB59,計算!$A$16:$B$219,2)),"")</f>
        <v/>
      </c>
      <c r="Z59" s="19" t="str">
        <f>IF(COUNTA(A59),IF(ISERROR(VLOOKUP(MIN(M59,N59,O59)+AB59,計算!$A$16:$B$219,2)),"",VLOOKUP(MIN(M59,N59,O59)+AB59,計算!$A$16:$B$219,2)),"")</f>
        <v/>
      </c>
      <c r="AB59" s="20">
        <v>300</v>
      </c>
    </row>
    <row r="60" spans="1:28" x14ac:dyDescent="0.15">
      <c r="A60" s="16"/>
      <c r="B60" s="41" t="str">
        <f>IF(A60="","",団体設定!$B$6&amp;"-B"&amp;団体設定!$H$5&amp;"-"&amp;A60)</f>
        <v/>
      </c>
      <c r="C60" s="53"/>
      <c r="D60" s="16"/>
      <c r="E60" s="16"/>
      <c r="F60" s="16"/>
      <c r="G60" s="12" t="s">
        <v>57</v>
      </c>
      <c r="H60" s="16"/>
      <c r="I60" s="12" t="s">
        <v>58</v>
      </c>
      <c r="J60" s="16"/>
      <c r="K60" s="12" t="s">
        <v>60</v>
      </c>
      <c r="L60" s="7" t="s">
        <v>66</v>
      </c>
      <c r="M60" s="16"/>
      <c r="N60" s="16"/>
      <c r="O60" s="16"/>
      <c r="P60" s="13">
        <f t="shared" si="3"/>
        <v>0</v>
      </c>
      <c r="Q60" s="9">
        <f t="shared" si="12"/>
        <v>100</v>
      </c>
      <c r="R60" s="10">
        <f t="shared" si="0"/>
        <v>100</v>
      </c>
      <c r="S60" s="11" t="str">
        <f>IF(COUNTA(A60),IF(ISERROR(VLOOKUP(M60+AB60,計算!$A$16:$B$219,2)),"",VLOOKUP(M60+AB60,計算!$A$16:$B$219,2)),"")</f>
        <v/>
      </c>
      <c r="T60" s="9">
        <f t="shared" si="8"/>
        <v>100</v>
      </c>
      <c r="U60" s="10">
        <f t="shared" si="9"/>
        <v>100</v>
      </c>
      <c r="V60" s="11" t="str">
        <f>IF(COUNTA(A60),IF(ISERROR(VLOOKUP(N60+AB60,計算!$A$16:$B$219,2)),"",VLOOKUP(N60+AB60,計算!$A$16:$B$219,2)),"")</f>
        <v/>
      </c>
      <c r="W60" s="9">
        <f t="shared" si="10"/>
        <v>100</v>
      </c>
      <c r="X60" s="10">
        <f t="shared" si="11"/>
        <v>100</v>
      </c>
      <c r="Y60" s="11" t="str">
        <f>IF(COUNTA(A60),IF(ISERROR(VLOOKUP(O60+AB60,計算!$A$16:$B$219,2)),"",VLOOKUP(O60+AB60,計算!$A$16:$B$219,2)),"")</f>
        <v/>
      </c>
      <c r="Z60" s="19" t="str">
        <f>IF(COUNTA(A60),IF(ISERROR(VLOOKUP(MIN(M60,N60,O60)+AB60,計算!$A$16:$B$219,2)),"",VLOOKUP(MIN(M60,N60,O60)+AB60,計算!$A$16:$B$219,2)),"")</f>
        <v/>
      </c>
      <c r="AB60" s="20">
        <v>300</v>
      </c>
    </row>
    <row r="61" spans="1:28" x14ac:dyDescent="0.15">
      <c r="A61" s="16"/>
      <c r="B61" s="41" t="str">
        <f>IF(A61="","",団体設定!$B$6&amp;"-B"&amp;団体設定!$H$5&amp;"-"&amp;A61)</f>
        <v/>
      </c>
      <c r="C61" s="53"/>
      <c r="D61" s="16"/>
      <c r="E61" s="16"/>
      <c r="F61" s="16"/>
      <c r="G61" s="12" t="s">
        <v>57</v>
      </c>
      <c r="H61" s="16"/>
      <c r="I61" s="12" t="s">
        <v>58</v>
      </c>
      <c r="J61" s="16"/>
      <c r="K61" s="12" t="s">
        <v>60</v>
      </c>
      <c r="L61" s="7" t="s">
        <v>66</v>
      </c>
      <c r="M61" s="16"/>
      <c r="N61" s="16"/>
      <c r="O61" s="16"/>
      <c r="P61" s="13">
        <f t="shared" si="3"/>
        <v>0</v>
      </c>
      <c r="Q61" s="9">
        <f t="shared" si="12"/>
        <v>100</v>
      </c>
      <c r="R61" s="10">
        <f t="shared" si="0"/>
        <v>100</v>
      </c>
      <c r="S61" s="11" t="str">
        <f>IF(COUNTA(A61),IF(ISERROR(VLOOKUP(M61+AB61,計算!$A$16:$B$219,2)),"",VLOOKUP(M61+AB61,計算!$A$16:$B$219,2)),"")</f>
        <v/>
      </c>
      <c r="T61" s="9">
        <f t="shared" si="8"/>
        <v>100</v>
      </c>
      <c r="U61" s="10">
        <f t="shared" si="9"/>
        <v>100</v>
      </c>
      <c r="V61" s="11" t="str">
        <f>IF(COUNTA(A61),IF(ISERROR(VLOOKUP(N61+AB61,計算!$A$16:$B$219,2)),"",VLOOKUP(N61+AB61,計算!$A$16:$B$219,2)),"")</f>
        <v/>
      </c>
      <c r="W61" s="9">
        <f t="shared" si="10"/>
        <v>100</v>
      </c>
      <c r="X61" s="10">
        <f t="shared" si="11"/>
        <v>100</v>
      </c>
      <c r="Y61" s="11" t="str">
        <f>IF(COUNTA(A61),IF(ISERROR(VLOOKUP(O61+AB61,計算!$A$16:$B$219,2)),"",VLOOKUP(O61+AB61,計算!$A$16:$B$219,2)),"")</f>
        <v/>
      </c>
      <c r="Z61" s="19" t="str">
        <f>IF(COUNTA(A61),IF(ISERROR(VLOOKUP(MIN(M61,N61,O61)+AB61,計算!$A$16:$B$219,2)),"",VLOOKUP(MIN(M61,N61,O61)+AB61,計算!$A$16:$B$219,2)),"")</f>
        <v/>
      </c>
      <c r="AB61" s="20">
        <v>300</v>
      </c>
    </row>
    <row r="62" spans="1:28" x14ac:dyDescent="0.15">
      <c r="A62" s="16"/>
      <c r="B62" s="41" t="str">
        <f>IF(A62="","",団体設定!$B$6&amp;"-B"&amp;団体設定!$H$5&amp;"-"&amp;A62)</f>
        <v/>
      </c>
      <c r="C62" s="53"/>
      <c r="D62" s="16"/>
      <c r="E62" s="16"/>
      <c r="F62" s="16"/>
      <c r="G62" s="12" t="s">
        <v>57</v>
      </c>
      <c r="H62" s="16"/>
      <c r="I62" s="12" t="s">
        <v>58</v>
      </c>
      <c r="J62" s="16"/>
      <c r="K62" s="12" t="s">
        <v>60</v>
      </c>
      <c r="L62" s="7" t="s">
        <v>66</v>
      </c>
      <c r="M62" s="16"/>
      <c r="N62" s="16"/>
      <c r="O62" s="16"/>
      <c r="P62" s="13">
        <f t="shared" si="3"/>
        <v>0</v>
      </c>
      <c r="Q62" s="9">
        <f t="shared" si="12"/>
        <v>100</v>
      </c>
      <c r="R62" s="10">
        <f t="shared" si="0"/>
        <v>100</v>
      </c>
      <c r="S62" s="11" t="str">
        <f>IF(COUNTA(A62),IF(ISERROR(VLOOKUP(M62+AB62,計算!$A$16:$B$219,2)),"",VLOOKUP(M62+AB62,計算!$A$16:$B$219,2)),"")</f>
        <v/>
      </c>
      <c r="T62" s="9">
        <f t="shared" si="8"/>
        <v>100</v>
      </c>
      <c r="U62" s="10">
        <f t="shared" si="9"/>
        <v>100</v>
      </c>
      <c r="V62" s="11" t="str">
        <f>IF(COUNTA(A62),IF(ISERROR(VLOOKUP(N62+AB62,計算!$A$16:$B$219,2)),"",VLOOKUP(N62+AB62,計算!$A$16:$B$219,2)),"")</f>
        <v/>
      </c>
      <c r="W62" s="9">
        <f t="shared" si="10"/>
        <v>100</v>
      </c>
      <c r="X62" s="10">
        <f t="shared" si="11"/>
        <v>100</v>
      </c>
      <c r="Y62" s="11" t="str">
        <f>IF(COUNTA(A62),IF(ISERROR(VLOOKUP(O62+AB62,計算!$A$16:$B$219,2)),"",VLOOKUP(O62+AB62,計算!$A$16:$B$219,2)),"")</f>
        <v/>
      </c>
      <c r="Z62" s="19" t="str">
        <f>IF(COUNTA(A62),IF(ISERROR(VLOOKUP(MIN(M62,N62,O62)+AB62,計算!$A$16:$B$219,2)),"",VLOOKUP(MIN(M62,N62,O62)+AB62,計算!$A$16:$B$219,2)),"")</f>
        <v/>
      </c>
      <c r="AB62" s="20">
        <v>300</v>
      </c>
    </row>
    <row r="63" spans="1:28" x14ac:dyDescent="0.15">
      <c r="A63" s="16"/>
      <c r="B63" s="41" t="str">
        <f>IF(A63="","",団体設定!$B$6&amp;"-B"&amp;団体設定!$H$5&amp;"-"&amp;A63)</f>
        <v/>
      </c>
      <c r="C63" s="53"/>
      <c r="D63" s="16"/>
      <c r="E63" s="16"/>
      <c r="F63" s="16"/>
      <c r="G63" s="12" t="s">
        <v>57</v>
      </c>
      <c r="H63" s="16"/>
      <c r="I63" s="12" t="s">
        <v>58</v>
      </c>
      <c r="J63" s="16"/>
      <c r="K63" s="12" t="s">
        <v>60</v>
      </c>
      <c r="L63" s="7" t="s">
        <v>66</v>
      </c>
      <c r="M63" s="16"/>
      <c r="N63" s="16"/>
      <c r="O63" s="16"/>
      <c r="P63" s="13">
        <f t="shared" si="3"/>
        <v>0</v>
      </c>
      <c r="Q63" s="9">
        <f t="shared" si="12"/>
        <v>100</v>
      </c>
      <c r="R63" s="10">
        <f t="shared" si="0"/>
        <v>100</v>
      </c>
      <c r="S63" s="11" t="str">
        <f>IF(COUNTA(A63),IF(ISERROR(VLOOKUP(M63+AB63,計算!$A$16:$B$219,2)),"",VLOOKUP(M63+AB63,計算!$A$16:$B$219,2)),"")</f>
        <v/>
      </c>
      <c r="T63" s="9">
        <f t="shared" si="8"/>
        <v>100</v>
      </c>
      <c r="U63" s="10">
        <f t="shared" si="9"/>
        <v>100</v>
      </c>
      <c r="V63" s="11" t="str">
        <f>IF(COUNTA(A63),IF(ISERROR(VLOOKUP(N63+AB63,計算!$A$16:$B$219,2)),"",VLOOKUP(N63+AB63,計算!$A$16:$B$219,2)),"")</f>
        <v/>
      </c>
      <c r="W63" s="9">
        <f t="shared" si="10"/>
        <v>100</v>
      </c>
      <c r="X63" s="10">
        <f t="shared" si="11"/>
        <v>100</v>
      </c>
      <c r="Y63" s="11" t="str">
        <f>IF(COUNTA(A63),IF(ISERROR(VLOOKUP(O63+AB63,計算!$A$16:$B$219,2)),"",VLOOKUP(O63+AB63,計算!$A$16:$B$219,2)),"")</f>
        <v/>
      </c>
      <c r="Z63" s="19" t="str">
        <f>IF(COUNTA(A63),IF(ISERROR(VLOOKUP(MIN(M63,N63,O63)+AB63,計算!$A$16:$B$219,2)),"",VLOOKUP(MIN(M63,N63,O63)+AB63,計算!$A$16:$B$219,2)),"")</f>
        <v/>
      </c>
      <c r="AB63" s="20">
        <v>300</v>
      </c>
    </row>
    <row r="64" spans="1:28" x14ac:dyDescent="0.15">
      <c r="A64" s="16"/>
      <c r="B64" s="41" t="str">
        <f>IF(A64="","",団体設定!$B$6&amp;"-B"&amp;団体設定!$H$5&amp;"-"&amp;A64)</f>
        <v/>
      </c>
      <c r="C64" s="53"/>
      <c r="D64" s="16"/>
      <c r="E64" s="16"/>
      <c r="F64" s="16"/>
      <c r="G64" s="12" t="s">
        <v>57</v>
      </c>
      <c r="H64" s="16"/>
      <c r="I64" s="12" t="s">
        <v>58</v>
      </c>
      <c r="J64" s="16"/>
      <c r="K64" s="12" t="s">
        <v>60</v>
      </c>
      <c r="L64" s="7" t="s">
        <v>66</v>
      </c>
      <c r="M64" s="16"/>
      <c r="N64" s="16"/>
      <c r="O64" s="16"/>
      <c r="P64" s="13">
        <f t="shared" si="3"/>
        <v>0</v>
      </c>
      <c r="Q64" s="9">
        <f t="shared" si="12"/>
        <v>100</v>
      </c>
      <c r="R64" s="10">
        <f t="shared" si="0"/>
        <v>100</v>
      </c>
      <c r="S64" s="11" t="str">
        <f>IF(COUNTA(A64),IF(ISERROR(VLOOKUP(M64+AB64,計算!$A$16:$B$219,2)),"",VLOOKUP(M64+AB64,計算!$A$16:$B$219,2)),"")</f>
        <v/>
      </c>
      <c r="T64" s="9">
        <f t="shared" si="8"/>
        <v>100</v>
      </c>
      <c r="U64" s="10">
        <f t="shared" si="9"/>
        <v>100</v>
      </c>
      <c r="V64" s="11" t="str">
        <f>IF(COUNTA(A64),IF(ISERROR(VLOOKUP(N64+AB64,計算!$A$16:$B$219,2)),"",VLOOKUP(N64+AB64,計算!$A$16:$B$219,2)),"")</f>
        <v/>
      </c>
      <c r="W64" s="9">
        <f t="shared" si="10"/>
        <v>100</v>
      </c>
      <c r="X64" s="10">
        <f t="shared" si="11"/>
        <v>100</v>
      </c>
      <c r="Y64" s="11" t="str">
        <f>IF(COUNTA(A64),IF(ISERROR(VLOOKUP(O64+AB64,計算!$A$16:$B$219,2)),"",VLOOKUP(O64+AB64,計算!$A$16:$B$219,2)),"")</f>
        <v/>
      </c>
      <c r="Z64" s="19" t="str">
        <f>IF(COUNTA(A64),IF(ISERROR(VLOOKUP(MIN(M64,N64,O64)+AB64,計算!$A$16:$B$219,2)),"",VLOOKUP(MIN(M64,N64,O64)+AB64,計算!$A$16:$B$219,2)),"")</f>
        <v/>
      </c>
      <c r="AB64" s="20">
        <v>300</v>
      </c>
    </row>
    <row r="65" spans="1:28" x14ac:dyDescent="0.15">
      <c r="A65" s="16"/>
      <c r="B65" s="41" t="str">
        <f>IF(A65="","",団体設定!$B$6&amp;"-B"&amp;団体設定!$H$5&amp;"-"&amp;A65)</f>
        <v/>
      </c>
      <c r="C65" s="53"/>
      <c r="D65" s="16"/>
      <c r="E65" s="16"/>
      <c r="F65" s="16"/>
      <c r="G65" s="12" t="s">
        <v>57</v>
      </c>
      <c r="H65" s="16"/>
      <c r="I65" s="12" t="s">
        <v>58</v>
      </c>
      <c r="J65" s="16"/>
      <c r="K65" s="12" t="s">
        <v>60</v>
      </c>
      <c r="L65" s="7" t="s">
        <v>66</v>
      </c>
      <c r="M65" s="16"/>
      <c r="N65" s="16"/>
      <c r="O65" s="16"/>
      <c r="P65" s="13">
        <f t="shared" si="3"/>
        <v>0</v>
      </c>
      <c r="Q65" s="9">
        <f t="shared" si="12"/>
        <v>100</v>
      </c>
      <c r="R65" s="10">
        <f t="shared" si="0"/>
        <v>100</v>
      </c>
      <c r="S65" s="11" t="str">
        <f>IF(COUNTA(A65),IF(ISERROR(VLOOKUP(M65+AB65,計算!$A$16:$B$219,2)),"",VLOOKUP(M65+AB65,計算!$A$16:$B$219,2)),"")</f>
        <v/>
      </c>
      <c r="T65" s="9">
        <f t="shared" si="8"/>
        <v>100</v>
      </c>
      <c r="U65" s="10">
        <f t="shared" si="9"/>
        <v>100</v>
      </c>
      <c r="V65" s="11" t="str">
        <f>IF(COUNTA(A65),IF(ISERROR(VLOOKUP(N65+AB65,計算!$A$16:$B$219,2)),"",VLOOKUP(N65+AB65,計算!$A$16:$B$219,2)),"")</f>
        <v/>
      </c>
      <c r="W65" s="9">
        <f t="shared" si="10"/>
        <v>100</v>
      </c>
      <c r="X65" s="10">
        <f t="shared" si="11"/>
        <v>100</v>
      </c>
      <c r="Y65" s="11" t="str">
        <f>IF(COUNTA(A65),IF(ISERROR(VLOOKUP(O65+AB65,計算!$A$16:$B$219,2)),"",VLOOKUP(O65+AB65,計算!$A$16:$B$219,2)),"")</f>
        <v/>
      </c>
      <c r="Z65" s="19" t="str">
        <f>IF(COUNTA(A65),IF(ISERROR(VLOOKUP(MIN(M65,N65,O65)+AB65,計算!$A$16:$B$219,2)),"",VLOOKUP(MIN(M65,N65,O65)+AB65,計算!$A$16:$B$219,2)),"")</f>
        <v/>
      </c>
      <c r="AB65" s="20">
        <v>300</v>
      </c>
    </row>
    <row r="66" spans="1:28" x14ac:dyDescent="0.15">
      <c r="A66" s="16"/>
      <c r="B66" s="41" t="str">
        <f>IF(A66="","",団体設定!$B$6&amp;"-B"&amp;団体設定!$H$5&amp;"-"&amp;A66)</f>
        <v/>
      </c>
      <c r="C66" s="53"/>
      <c r="D66" s="16"/>
      <c r="E66" s="16"/>
      <c r="F66" s="16"/>
      <c r="G66" s="12" t="s">
        <v>57</v>
      </c>
      <c r="H66" s="16"/>
      <c r="I66" s="12" t="s">
        <v>58</v>
      </c>
      <c r="J66" s="16"/>
      <c r="K66" s="12" t="s">
        <v>60</v>
      </c>
      <c r="L66" s="7" t="s">
        <v>66</v>
      </c>
      <c r="M66" s="16"/>
      <c r="N66" s="16"/>
      <c r="O66" s="16"/>
      <c r="P66" s="13">
        <f t="shared" si="3"/>
        <v>0</v>
      </c>
      <c r="Q66" s="9">
        <f t="shared" si="12"/>
        <v>100</v>
      </c>
      <c r="R66" s="10">
        <f t="shared" si="0"/>
        <v>100</v>
      </c>
      <c r="S66" s="11" t="str">
        <f>IF(COUNTA(A66),IF(ISERROR(VLOOKUP(M66+AB66,計算!$A$16:$B$219,2)),"",VLOOKUP(M66+AB66,計算!$A$16:$B$219,2)),"")</f>
        <v/>
      </c>
      <c r="T66" s="9">
        <f t="shared" si="8"/>
        <v>100</v>
      </c>
      <c r="U66" s="10">
        <f t="shared" si="9"/>
        <v>100</v>
      </c>
      <c r="V66" s="11" t="str">
        <f>IF(COUNTA(A66),IF(ISERROR(VLOOKUP(N66+AB66,計算!$A$16:$B$219,2)),"",VLOOKUP(N66+AB66,計算!$A$16:$B$219,2)),"")</f>
        <v/>
      </c>
      <c r="W66" s="9">
        <f t="shared" si="10"/>
        <v>100</v>
      </c>
      <c r="X66" s="10">
        <f t="shared" si="11"/>
        <v>100</v>
      </c>
      <c r="Y66" s="11" t="str">
        <f>IF(COUNTA(A66),IF(ISERROR(VLOOKUP(O66+AB66,計算!$A$16:$B$219,2)),"",VLOOKUP(O66+AB66,計算!$A$16:$B$219,2)),"")</f>
        <v/>
      </c>
      <c r="Z66" s="19" t="str">
        <f>IF(COUNTA(A66),IF(ISERROR(VLOOKUP(MIN(M66,N66,O66)+AB66,計算!$A$16:$B$219,2)),"",VLOOKUP(MIN(M66,N66,O66)+AB66,計算!$A$16:$B$219,2)),"")</f>
        <v/>
      </c>
      <c r="AB66" s="20">
        <v>300</v>
      </c>
    </row>
    <row r="67" spans="1:28" x14ac:dyDescent="0.15">
      <c r="A67" s="16"/>
      <c r="B67" s="41" t="str">
        <f>IF(A67="","",団体設定!$B$6&amp;"-B"&amp;団体設定!$H$5&amp;"-"&amp;A67)</f>
        <v/>
      </c>
      <c r="C67" s="53"/>
      <c r="D67" s="16"/>
      <c r="E67" s="16"/>
      <c r="F67" s="16"/>
      <c r="G67" s="12" t="s">
        <v>57</v>
      </c>
      <c r="H67" s="16"/>
      <c r="I67" s="12" t="s">
        <v>58</v>
      </c>
      <c r="J67" s="16"/>
      <c r="K67" s="12" t="s">
        <v>60</v>
      </c>
      <c r="L67" s="7" t="s">
        <v>66</v>
      </c>
      <c r="M67" s="16"/>
      <c r="N67" s="16"/>
      <c r="O67" s="16"/>
      <c r="P67" s="13">
        <f t="shared" si="3"/>
        <v>0</v>
      </c>
      <c r="Q67" s="9">
        <f t="shared" si="12"/>
        <v>100</v>
      </c>
      <c r="R67" s="10">
        <f t="shared" si="0"/>
        <v>100</v>
      </c>
      <c r="S67" s="11" t="str">
        <f>IF(COUNTA(A67),IF(ISERROR(VLOOKUP(M67+AB67,計算!$A$16:$B$219,2)),"",VLOOKUP(M67+AB67,計算!$A$16:$B$219,2)),"")</f>
        <v/>
      </c>
      <c r="T67" s="9">
        <f t="shared" si="8"/>
        <v>100</v>
      </c>
      <c r="U67" s="10">
        <f t="shared" si="9"/>
        <v>100</v>
      </c>
      <c r="V67" s="11" t="str">
        <f>IF(COUNTA(A67),IF(ISERROR(VLOOKUP(N67+AB67,計算!$A$16:$B$219,2)),"",VLOOKUP(N67+AB67,計算!$A$16:$B$219,2)),"")</f>
        <v/>
      </c>
      <c r="W67" s="9">
        <f t="shared" si="10"/>
        <v>100</v>
      </c>
      <c r="X67" s="10">
        <f t="shared" si="11"/>
        <v>100</v>
      </c>
      <c r="Y67" s="11" t="str">
        <f>IF(COUNTA(A67),IF(ISERROR(VLOOKUP(O67+AB67,計算!$A$16:$B$219,2)),"",VLOOKUP(O67+AB67,計算!$A$16:$B$219,2)),"")</f>
        <v/>
      </c>
      <c r="Z67" s="19" t="str">
        <f>IF(COUNTA(A67),IF(ISERROR(VLOOKUP(MIN(M67,N67,O67)+AB67,計算!$A$16:$B$219,2)),"",VLOOKUP(MIN(M67,N67,O67)+AB67,計算!$A$16:$B$219,2)),"")</f>
        <v/>
      </c>
      <c r="AB67" s="20">
        <v>300</v>
      </c>
    </row>
    <row r="68" spans="1:28" x14ac:dyDescent="0.15">
      <c r="A68" s="16"/>
      <c r="B68" s="41" t="str">
        <f>IF(A68="","",団体設定!$B$6&amp;"-B"&amp;団体設定!$H$5&amp;"-"&amp;A68)</f>
        <v/>
      </c>
      <c r="C68" s="53"/>
      <c r="D68" s="16"/>
      <c r="E68" s="16"/>
      <c r="F68" s="16"/>
      <c r="G68" s="12" t="s">
        <v>57</v>
      </c>
      <c r="H68" s="16"/>
      <c r="I68" s="12" t="s">
        <v>58</v>
      </c>
      <c r="J68" s="16"/>
      <c r="K68" s="12" t="s">
        <v>60</v>
      </c>
      <c r="L68" s="7" t="s">
        <v>66</v>
      </c>
      <c r="M68" s="16"/>
      <c r="N68" s="16"/>
      <c r="O68" s="16"/>
      <c r="P68" s="13">
        <f t="shared" si="3"/>
        <v>0</v>
      </c>
      <c r="Q68" s="9">
        <f t="shared" si="12"/>
        <v>100</v>
      </c>
      <c r="R68" s="10">
        <f t="shared" si="0"/>
        <v>100</v>
      </c>
      <c r="S68" s="11" t="str">
        <f>IF(COUNTA(A68),IF(ISERROR(VLOOKUP(M68+AB68,計算!$A$16:$B$219,2)),"",VLOOKUP(M68+AB68,計算!$A$16:$B$219,2)),"")</f>
        <v/>
      </c>
      <c r="T68" s="9">
        <f t="shared" si="8"/>
        <v>100</v>
      </c>
      <c r="U68" s="10">
        <f t="shared" si="9"/>
        <v>100</v>
      </c>
      <c r="V68" s="11" t="str">
        <f>IF(COUNTA(A68),IF(ISERROR(VLOOKUP(N68+AB68,計算!$A$16:$B$219,2)),"",VLOOKUP(N68+AB68,計算!$A$16:$B$219,2)),"")</f>
        <v/>
      </c>
      <c r="W68" s="9">
        <f t="shared" si="10"/>
        <v>100</v>
      </c>
      <c r="X68" s="10">
        <f t="shared" si="11"/>
        <v>100</v>
      </c>
      <c r="Y68" s="11" t="str">
        <f>IF(COUNTA(A68),IF(ISERROR(VLOOKUP(O68+AB68,計算!$A$16:$B$219,2)),"",VLOOKUP(O68+AB68,計算!$A$16:$B$219,2)),"")</f>
        <v/>
      </c>
      <c r="Z68" s="19" t="str">
        <f>IF(COUNTA(A68),IF(ISERROR(VLOOKUP(MIN(M68,N68,O68)+AB68,計算!$A$16:$B$219,2)),"",VLOOKUP(MIN(M68,N68,O68)+AB68,計算!$A$16:$B$219,2)),"")</f>
        <v/>
      </c>
      <c r="AB68" s="20">
        <v>300</v>
      </c>
    </row>
    <row r="69" spans="1:28" x14ac:dyDescent="0.15">
      <c r="A69" s="16"/>
      <c r="B69" s="41" t="str">
        <f>IF(A69="","",団体設定!$B$6&amp;"-B"&amp;団体設定!$H$5&amp;"-"&amp;A69)</f>
        <v/>
      </c>
      <c r="C69" s="53"/>
      <c r="D69" s="16"/>
      <c r="E69" s="16"/>
      <c r="F69" s="16"/>
      <c r="G69" s="12" t="s">
        <v>57</v>
      </c>
      <c r="H69" s="16"/>
      <c r="I69" s="12" t="s">
        <v>58</v>
      </c>
      <c r="J69" s="16"/>
      <c r="K69" s="12" t="s">
        <v>60</v>
      </c>
      <c r="L69" s="7" t="s">
        <v>66</v>
      </c>
      <c r="M69" s="16"/>
      <c r="N69" s="16"/>
      <c r="O69" s="16"/>
      <c r="P69" s="13">
        <f t="shared" si="3"/>
        <v>0</v>
      </c>
      <c r="Q69" s="9">
        <f t="shared" si="12"/>
        <v>100</v>
      </c>
      <c r="R69" s="10">
        <f t="shared" si="0"/>
        <v>100</v>
      </c>
      <c r="S69" s="11" t="str">
        <f>IF(COUNTA(A69),IF(ISERROR(VLOOKUP(M69+AB69,計算!$A$16:$B$219,2)),"",VLOOKUP(M69+AB69,計算!$A$16:$B$219,2)),"")</f>
        <v/>
      </c>
      <c r="T69" s="9">
        <f t="shared" si="8"/>
        <v>100</v>
      </c>
      <c r="U69" s="10">
        <f t="shared" si="9"/>
        <v>100</v>
      </c>
      <c r="V69" s="11" t="str">
        <f>IF(COUNTA(A69),IF(ISERROR(VLOOKUP(N69+AB69,計算!$A$16:$B$219,2)),"",VLOOKUP(N69+AB69,計算!$A$16:$B$219,2)),"")</f>
        <v/>
      </c>
      <c r="W69" s="9">
        <f t="shared" si="10"/>
        <v>100</v>
      </c>
      <c r="X69" s="10">
        <f t="shared" si="11"/>
        <v>100</v>
      </c>
      <c r="Y69" s="11" t="str">
        <f>IF(COUNTA(A69),IF(ISERROR(VLOOKUP(O69+AB69,計算!$A$16:$B$219,2)),"",VLOOKUP(O69+AB69,計算!$A$16:$B$219,2)),"")</f>
        <v/>
      </c>
      <c r="Z69" s="19" t="str">
        <f>IF(COUNTA(A69),IF(ISERROR(VLOOKUP(MIN(M69,N69,O69)+AB69,計算!$A$16:$B$219,2)),"",VLOOKUP(MIN(M69,N69,O69)+AB69,計算!$A$16:$B$219,2)),"")</f>
        <v/>
      </c>
      <c r="AB69" s="20">
        <v>300</v>
      </c>
    </row>
    <row r="70" spans="1:28" x14ac:dyDescent="0.15">
      <c r="A70" s="16"/>
      <c r="B70" s="41" t="str">
        <f>IF(A70="","",団体設定!$B$6&amp;"-B"&amp;団体設定!$H$5&amp;"-"&amp;A70)</f>
        <v/>
      </c>
      <c r="C70" s="53"/>
      <c r="D70" s="16"/>
      <c r="E70" s="16"/>
      <c r="F70" s="16"/>
      <c r="G70" s="12" t="s">
        <v>57</v>
      </c>
      <c r="H70" s="16"/>
      <c r="I70" s="12" t="s">
        <v>58</v>
      </c>
      <c r="J70" s="16"/>
      <c r="K70" s="12" t="s">
        <v>60</v>
      </c>
      <c r="L70" s="7" t="s">
        <v>66</v>
      </c>
      <c r="M70" s="16"/>
      <c r="N70" s="16"/>
      <c r="O70" s="16"/>
      <c r="P70" s="13">
        <f t="shared" si="3"/>
        <v>0</v>
      </c>
      <c r="Q70" s="9">
        <f t="shared" si="12"/>
        <v>100</v>
      </c>
      <c r="R70" s="10">
        <f t="shared" ref="R70:R133" si="13">IF(RIGHT(Q70,1)="1",Q70-1,IF(RIGHT(Q70,1)="2",Q70-2,IF(RIGHT(Q70,1)="3",Q70-3,IF(RIGHT(Q70,1)="4",Q70-4,IF(RIGHT(Q70,1)="6",Q70-1,IF(RIGHT(Q70,1)="7",Q70-2,IF(RIGHT(Q70,1)="8",Q70-3,IF(RIGHT(Q70,1)="9",Q70-4,Q70))))))))</f>
        <v>100</v>
      </c>
      <c r="S70" s="11" t="str">
        <f>IF(COUNTA(A70),IF(ISERROR(VLOOKUP(M70+AB70,計算!$A$16:$B$219,2)),"",VLOOKUP(M70+AB70,計算!$A$16:$B$219,2)),"")</f>
        <v/>
      </c>
      <c r="T70" s="9">
        <f t="shared" si="8"/>
        <v>100</v>
      </c>
      <c r="U70" s="10">
        <f t="shared" si="9"/>
        <v>100</v>
      </c>
      <c r="V70" s="11" t="str">
        <f>IF(COUNTA(A70),IF(ISERROR(VLOOKUP(N70+AB70,計算!$A$16:$B$219,2)),"",VLOOKUP(N70+AB70,計算!$A$16:$B$219,2)),"")</f>
        <v/>
      </c>
      <c r="W70" s="9">
        <f t="shared" si="10"/>
        <v>100</v>
      </c>
      <c r="X70" s="10">
        <f t="shared" si="11"/>
        <v>100</v>
      </c>
      <c r="Y70" s="11" t="str">
        <f>IF(COUNTA(A70),IF(ISERROR(VLOOKUP(O70+AB70,計算!$A$16:$B$219,2)),"",VLOOKUP(O70+AB70,計算!$A$16:$B$219,2)),"")</f>
        <v/>
      </c>
      <c r="Z70" s="19" t="str">
        <f>IF(COUNTA(A70),IF(ISERROR(VLOOKUP(MIN(M70,N70,O70)+AB70,計算!$A$16:$B$219,2)),"",VLOOKUP(MIN(M70,N70,O70)+AB70,計算!$A$16:$B$219,2)),"")</f>
        <v/>
      </c>
      <c r="AB70" s="20">
        <v>300</v>
      </c>
    </row>
    <row r="71" spans="1:28" x14ac:dyDescent="0.15">
      <c r="A71" s="16"/>
      <c r="B71" s="41" t="str">
        <f>IF(A71="","",団体設定!$B$6&amp;"-B"&amp;団体設定!$H$5&amp;"-"&amp;A71)</f>
        <v/>
      </c>
      <c r="C71" s="53"/>
      <c r="D71" s="16"/>
      <c r="E71" s="16"/>
      <c r="F71" s="16"/>
      <c r="G71" s="12" t="s">
        <v>57</v>
      </c>
      <c r="H71" s="16"/>
      <c r="I71" s="12" t="s">
        <v>58</v>
      </c>
      <c r="J71" s="16"/>
      <c r="K71" s="12" t="s">
        <v>60</v>
      </c>
      <c r="L71" s="7" t="s">
        <v>66</v>
      </c>
      <c r="M71" s="16"/>
      <c r="N71" s="16"/>
      <c r="O71" s="16"/>
      <c r="P71" s="13">
        <f t="shared" ref="P71:P134" si="14">M71+N71+O71</f>
        <v>0</v>
      </c>
      <c r="Q71" s="9">
        <f t="shared" si="12"/>
        <v>100</v>
      </c>
      <c r="R71" s="10">
        <f t="shared" si="13"/>
        <v>100</v>
      </c>
      <c r="S71" s="11" t="str">
        <f>IF(COUNTA(A71),IF(ISERROR(VLOOKUP(M71+AB71,計算!$A$16:$B$219,2)),"",VLOOKUP(M71+AB71,計算!$A$16:$B$219,2)),"")</f>
        <v/>
      </c>
      <c r="T71" s="9">
        <f t="shared" si="8"/>
        <v>100</v>
      </c>
      <c r="U71" s="10">
        <f t="shared" si="9"/>
        <v>100</v>
      </c>
      <c r="V71" s="11" t="str">
        <f>IF(COUNTA(A71),IF(ISERROR(VLOOKUP(N71+AB71,計算!$A$16:$B$219,2)),"",VLOOKUP(N71+AB71,計算!$A$16:$B$219,2)),"")</f>
        <v/>
      </c>
      <c r="W71" s="9">
        <f t="shared" si="10"/>
        <v>100</v>
      </c>
      <c r="X71" s="10">
        <f t="shared" si="11"/>
        <v>100</v>
      </c>
      <c r="Y71" s="11" t="str">
        <f>IF(COUNTA(A71),IF(ISERROR(VLOOKUP(O71+AB71,計算!$A$16:$B$219,2)),"",VLOOKUP(O71+AB71,計算!$A$16:$B$219,2)),"")</f>
        <v/>
      </c>
      <c r="Z71" s="19" t="str">
        <f>IF(COUNTA(A71),IF(ISERROR(VLOOKUP(MIN(M71,N71,O71)+AB71,計算!$A$16:$B$219,2)),"",VLOOKUP(MIN(M71,N71,O71)+AB71,計算!$A$16:$B$219,2)),"")</f>
        <v/>
      </c>
      <c r="AB71" s="20">
        <v>300</v>
      </c>
    </row>
    <row r="72" spans="1:28" x14ac:dyDescent="0.15">
      <c r="A72" s="16"/>
      <c r="B72" s="41" t="str">
        <f>IF(A72="","",団体設定!$B$6&amp;"-B"&amp;団体設定!$H$5&amp;"-"&amp;A72)</f>
        <v/>
      </c>
      <c r="C72" s="53"/>
      <c r="D72" s="16"/>
      <c r="E72" s="16"/>
      <c r="F72" s="16"/>
      <c r="G72" s="12" t="s">
        <v>57</v>
      </c>
      <c r="H72" s="16"/>
      <c r="I72" s="12" t="s">
        <v>58</v>
      </c>
      <c r="J72" s="16"/>
      <c r="K72" s="12" t="s">
        <v>60</v>
      </c>
      <c r="L72" s="7" t="s">
        <v>66</v>
      </c>
      <c r="M72" s="16"/>
      <c r="N72" s="16"/>
      <c r="O72" s="16"/>
      <c r="P72" s="13">
        <f t="shared" si="14"/>
        <v>0</v>
      </c>
      <c r="Q72" s="9">
        <f t="shared" si="12"/>
        <v>100</v>
      </c>
      <c r="R72" s="10">
        <f t="shared" si="13"/>
        <v>100</v>
      </c>
      <c r="S72" s="11" t="str">
        <f>IF(COUNTA(A72),IF(ISERROR(VLOOKUP(M72+AB72,計算!$A$16:$B$219,2)),"",VLOOKUP(M72+AB72,計算!$A$16:$B$219,2)),"")</f>
        <v/>
      </c>
      <c r="T72" s="9">
        <f t="shared" ref="T72:T135" si="15">N72+100</f>
        <v>100</v>
      </c>
      <c r="U72" s="10">
        <f t="shared" ref="U72:U135" si="16">IF(RIGHT(T72,1)="1",T72-1,IF(RIGHT(T72,1)="2",T72-2,IF(RIGHT(T72,1)="3",T72-3,IF(RIGHT(T72,1)="4",T72-4,IF(RIGHT(T72,1)="6",T72-1,IF(RIGHT(T72,1)="7",T72-2,IF(RIGHT(T72,1)="8",T72-3,IF(RIGHT(T72,1)="9",T72-4,T72))))))))</f>
        <v>100</v>
      </c>
      <c r="V72" s="11" t="str">
        <f>IF(COUNTA(A72),IF(ISERROR(VLOOKUP(N72+AB72,計算!$A$16:$B$219,2)),"",VLOOKUP(N72+AB72,計算!$A$16:$B$219,2)),"")</f>
        <v/>
      </c>
      <c r="W72" s="9">
        <f t="shared" ref="W72:W135" si="17">O72+100</f>
        <v>100</v>
      </c>
      <c r="X72" s="10">
        <f t="shared" ref="X72:X135" si="18">IF(RIGHT(W72,1)="1",W72-1,IF(RIGHT(W72,1)="2",W72-2,IF(RIGHT(W72,1)="3",W72-3,IF(RIGHT(W72,1)="4",W72-4,IF(RIGHT(W72,1)="6",W72-1,IF(RIGHT(W72,1)="7",W72-2,IF(RIGHT(W72,1)="8",W72-3,IF(RIGHT(W72,1)="9",W72-4,W72))))))))</f>
        <v>100</v>
      </c>
      <c r="Y72" s="11" t="str">
        <f>IF(COUNTA(A72),IF(ISERROR(VLOOKUP(O72+AB72,計算!$A$16:$B$219,2)),"",VLOOKUP(O72+AB72,計算!$A$16:$B$219,2)),"")</f>
        <v/>
      </c>
      <c r="Z72" s="19" t="str">
        <f>IF(COUNTA(A72),IF(ISERROR(VLOOKUP(MIN(M72,N72,O72)+AB72,計算!$A$16:$B$219,2)),"",VLOOKUP(MIN(M72,N72,O72)+AB72,計算!$A$16:$B$219,2)),"")</f>
        <v/>
      </c>
      <c r="AB72" s="20">
        <v>300</v>
      </c>
    </row>
    <row r="73" spans="1:28" x14ac:dyDescent="0.15">
      <c r="A73" s="16"/>
      <c r="B73" s="41" t="str">
        <f>IF(A73="","",団体設定!$B$6&amp;"-B"&amp;団体設定!$H$5&amp;"-"&amp;A73)</f>
        <v/>
      </c>
      <c r="C73" s="53"/>
      <c r="D73" s="16"/>
      <c r="E73" s="16"/>
      <c r="F73" s="16"/>
      <c r="G73" s="12" t="s">
        <v>57</v>
      </c>
      <c r="H73" s="16"/>
      <c r="I73" s="12" t="s">
        <v>58</v>
      </c>
      <c r="J73" s="16"/>
      <c r="K73" s="12" t="s">
        <v>60</v>
      </c>
      <c r="L73" s="7" t="s">
        <v>66</v>
      </c>
      <c r="M73" s="16"/>
      <c r="N73" s="16"/>
      <c r="O73" s="16"/>
      <c r="P73" s="13">
        <f t="shared" si="14"/>
        <v>0</v>
      </c>
      <c r="Q73" s="9">
        <f t="shared" ref="Q73:Q136" si="19">M73+100</f>
        <v>100</v>
      </c>
      <c r="R73" s="10">
        <f t="shared" si="13"/>
        <v>100</v>
      </c>
      <c r="S73" s="11" t="str">
        <f>IF(COUNTA(A73),IF(ISERROR(VLOOKUP(M73+AB73,計算!$A$16:$B$219,2)),"",VLOOKUP(M73+AB73,計算!$A$16:$B$219,2)),"")</f>
        <v/>
      </c>
      <c r="T73" s="9">
        <f t="shared" si="15"/>
        <v>100</v>
      </c>
      <c r="U73" s="10">
        <f t="shared" si="16"/>
        <v>100</v>
      </c>
      <c r="V73" s="11" t="str">
        <f>IF(COUNTA(A73),IF(ISERROR(VLOOKUP(N73+AB73,計算!$A$16:$B$219,2)),"",VLOOKUP(N73+AB73,計算!$A$16:$B$219,2)),"")</f>
        <v/>
      </c>
      <c r="W73" s="9">
        <f t="shared" si="17"/>
        <v>100</v>
      </c>
      <c r="X73" s="10">
        <f t="shared" si="18"/>
        <v>100</v>
      </c>
      <c r="Y73" s="11" t="str">
        <f>IF(COUNTA(A73),IF(ISERROR(VLOOKUP(O73+AB73,計算!$A$16:$B$219,2)),"",VLOOKUP(O73+AB73,計算!$A$16:$B$219,2)),"")</f>
        <v/>
      </c>
      <c r="Z73" s="19" t="str">
        <f>IF(COUNTA(A73),IF(ISERROR(VLOOKUP(MIN(M73,N73,O73)+AB73,計算!$A$16:$B$219,2)),"",VLOOKUP(MIN(M73,N73,O73)+AB73,計算!$A$16:$B$219,2)),"")</f>
        <v/>
      </c>
      <c r="AB73" s="20">
        <v>300</v>
      </c>
    </row>
    <row r="74" spans="1:28" x14ac:dyDescent="0.15">
      <c r="A74" s="16"/>
      <c r="B74" s="41" t="str">
        <f>IF(A74="","",団体設定!$B$6&amp;"-B"&amp;団体設定!$H$5&amp;"-"&amp;A74)</f>
        <v/>
      </c>
      <c r="C74" s="53"/>
      <c r="D74" s="16"/>
      <c r="E74" s="16"/>
      <c r="F74" s="16"/>
      <c r="G74" s="12" t="s">
        <v>57</v>
      </c>
      <c r="H74" s="16"/>
      <c r="I74" s="12" t="s">
        <v>58</v>
      </c>
      <c r="J74" s="16"/>
      <c r="K74" s="12" t="s">
        <v>60</v>
      </c>
      <c r="L74" s="7" t="s">
        <v>66</v>
      </c>
      <c r="M74" s="16"/>
      <c r="N74" s="16"/>
      <c r="O74" s="16"/>
      <c r="P74" s="13">
        <f t="shared" si="14"/>
        <v>0</v>
      </c>
      <c r="Q74" s="9">
        <f t="shared" si="19"/>
        <v>100</v>
      </c>
      <c r="R74" s="10">
        <f t="shared" si="13"/>
        <v>100</v>
      </c>
      <c r="S74" s="11" t="str">
        <f>IF(COUNTA(A74),IF(ISERROR(VLOOKUP(M74+AB74,計算!$A$16:$B$219,2)),"",VLOOKUP(M74+AB74,計算!$A$16:$B$219,2)),"")</f>
        <v/>
      </c>
      <c r="T74" s="9">
        <f t="shared" si="15"/>
        <v>100</v>
      </c>
      <c r="U74" s="10">
        <f t="shared" si="16"/>
        <v>100</v>
      </c>
      <c r="V74" s="11" t="str">
        <f>IF(COUNTA(A74),IF(ISERROR(VLOOKUP(N74+AB74,計算!$A$16:$B$219,2)),"",VLOOKUP(N74+AB74,計算!$A$16:$B$219,2)),"")</f>
        <v/>
      </c>
      <c r="W74" s="9">
        <f t="shared" si="17"/>
        <v>100</v>
      </c>
      <c r="X74" s="10">
        <f t="shared" si="18"/>
        <v>100</v>
      </c>
      <c r="Y74" s="11" t="str">
        <f>IF(COUNTA(A74),IF(ISERROR(VLOOKUP(O74+AB74,計算!$A$16:$B$219,2)),"",VLOOKUP(O74+AB74,計算!$A$16:$B$219,2)),"")</f>
        <v/>
      </c>
      <c r="Z74" s="19" t="str">
        <f>IF(COUNTA(A74),IF(ISERROR(VLOOKUP(MIN(M74,N74,O74)+AB74,計算!$A$16:$B$219,2)),"",VLOOKUP(MIN(M74,N74,O74)+AB74,計算!$A$16:$B$219,2)),"")</f>
        <v/>
      </c>
      <c r="AB74" s="20">
        <v>300</v>
      </c>
    </row>
    <row r="75" spans="1:28" x14ac:dyDescent="0.15">
      <c r="A75" s="16"/>
      <c r="B75" s="41" t="str">
        <f>IF(A75="","",団体設定!$B$6&amp;"-B"&amp;団体設定!$H$5&amp;"-"&amp;A75)</f>
        <v/>
      </c>
      <c r="C75" s="53"/>
      <c r="D75" s="16"/>
      <c r="E75" s="16"/>
      <c r="F75" s="16"/>
      <c r="G75" s="12" t="s">
        <v>57</v>
      </c>
      <c r="H75" s="16"/>
      <c r="I75" s="12" t="s">
        <v>58</v>
      </c>
      <c r="J75" s="16"/>
      <c r="K75" s="12" t="s">
        <v>60</v>
      </c>
      <c r="L75" s="7" t="s">
        <v>66</v>
      </c>
      <c r="M75" s="16"/>
      <c r="N75" s="16"/>
      <c r="O75" s="16"/>
      <c r="P75" s="13">
        <f t="shared" si="14"/>
        <v>0</v>
      </c>
      <c r="Q75" s="9">
        <f t="shared" si="19"/>
        <v>100</v>
      </c>
      <c r="R75" s="10">
        <f t="shared" si="13"/>
        <v>100</v>
      </c>
      <c r="S75" s="11" t="str">
        <f>IF(COUNTA(A75),IF(ISERROR(VLOOKUP(M75+AB75,計算!$A$16:$B$219,2)),"",VLOOKUP(M75+AB75,計算!$A$16:$B$219,2)),"")</f>
        <v/>
      </c>
      <c r="T75" s="9">
        <f t="shared" si="15"/>
        <v>100</v>
      </c>
      <c r="U75" s="10">
        <f t="shared" si="16"/>
        <v>100</v>
      </c>
      <c r="V75" s="11" t="str">
        <f>IF(COUNTA(A75),IF(ISERROR(VLOOKUP(N75+AB75,計算!$A$16:$B$219,2)),"",VLOOKUP(N75+AB75,計算!$A$16:$B$219,2)),"")</f>
        <v/>
      </c>
      <c r="W75" s="9">
        <f t="shared" si="17"/>
        <v>100</v>
      </c>
      <c r="X75" s="10">
        <f t="shared" si="18"/>
        <v>100</v>
      </c>
      <c r="Y75" s="11" t="str">
        <f>IF(COUNTA(A75),IF(ISERROR(VLOOKUP(O75+AB75,計算!$A$16:$B$219,2)),"",VLOOKUP(O75+AB75,計算!$A$16:$B$219,2)),"")</f>
        <v/>
      </c>
      <c r="Z75" s="19" t="str">
        <f>IF(COUNTA(A75),IF(ISERROR(VLOOKUP(MIN(M75,N75,O75)+AB75,計算!$A$16:$B$219,2)),"",VLOOKUP(MIN(M75,N75,O75)+AB75,計算!$A$16:$B$219,2)),"")</f>
        <v/>
      </c>
      <c r="AB75" s="20">
        <v>300</v>
      </c>
    </row>
    <row r="76" spans="1:28" x14ac:dyDescent="0.15">
      <c r="A76" s="16"/>
      <c r="B76" s="41" t="str">
        <f>IF(A76="","",団体設定!$B$6&amp;"-B"&amp;団体設定!$H$5&amp;"-"&amp;A76)</f>
        <v/>
      </c>
      <c r="C76" s="53"/>
      <c r="D76" s="16"/>
      <c r="E76" s="16"/>
      <c r="F76" s="16"/>
      <c r="G76" s="12" t="s">
        <v>57</v>
      </c>
      <c r="H76" s="16"/>
      <c r="I76" s="12" t="s">
        <v>58</v>
      </c>
      <c r="J76" s="16"/>
      <c r="K76" s="12" t="s">
        <v>60</v>
      </c>
      <c r="L76" s="7" t="s">
        <v>66</v>
      </c>
      <c r="M76" s="16"/>
      <c r="N76" s="16"/>
      <c r="O76" s="16"/>
      <c r="P76" s="13">
        <f t="shared" si="14"/>
        <v>0</v>
      </c>
      <c r="Q76" s="9">
        <f t="shared" si="19"/>
        <v>100</v>
      </c>
      <c r="R76" s="10">
        <f t="shared" si="13"/>
        <v>100</v>
      </c>
      <c r="S76" s="11" t="str">
        <f>IF(COUNTA(A76),IF(ISERROR(VLOOKUP(M76+AB76,計算!$A$16:$B$219,2)),"",VLOOKUP(M76+AB76,計算!$A$16:$B$219,2)),"")</f>
        <v/>
      </c>
      <c r="T76" s="9">
        <f t="shared" si="15"/>
        <v>100</v>
      </c>
      <c r="U76" s="10">
        <f t="shared" si="16"/>
        <v>100</v>
      </c>
      <c r="V76" s="11" t="str">
        <f>IF(COUNTA(A76),IF(ISERROR(VLOOKUP(N76+AB76,計算!$A$16:$B$219,2)),"",VLOOKUP(N76+AB76,計算!$A$16:$B$219,2)),"")</f>
        <v/>
      </c>
      <c r="W76" s="9">
        <f t="shared" si="17"/>
        <v>100</v>
      </c>
      <c r="X76" s="10">
        <f t="shared" si="18"/>
        <v>100</v>
      </c>
      <c r="Y76" s="11" t="str">
        <f>IF(COUNTA(A76),IF(ISERROR(VLOOKUP(O76+AB76,計算!$A$16:$B$219,2)),"",VLOOKUP(O76+AB76,計算!$A$16:$B$219,2)),"")</f>
        <v/>
      </c>
      <c r="Z76" s="19" t="str">
        <f>IF(COUNTA(A76),IF(ISERROR(VLOOKUP(MIN(M76,N76,O76)+AB76,計算!$A$16:$B$219,2)),"",VLOOKUP(MIN(M76,N76,O76)+AB76,計算!$A$16:$B$219,2)),"")</f>
        <v/>
      </c>
      <c r="AB76" s="20">
        <v>300</v>
      </c>
    </row>
    <row r="77" spans="1:28" x14ac:dyDescent="0.15">
      <c r="A77" s="16"/>
      <c r="B77" s="41" t="str">
        <f>IF(A77="","",団体設定!$B$6&amp;"-B"&amp;団体設定!$H$5&amp;"-"&amp;A77)</f>
        <v/>
      </c>
      <c r="C77" s="53"/>
      <c r="D77" s="16"/>
      <c r="E77" s="16"/>
      <c r="F77" s="16"/>
      <c r="G77" s="12" t="s">
        <v>57</v>
      </c>
      <c r="H77" s="16"/>
      <c r="I77" s="12" t="s">
        <v>58</v>
      </c>
      <c r="J77" s="16"/>
      <c r="K77" s="12" t="s">
        <v>60</v>
      </c>
      <c r="L77" s="7" t="s">
        <v>66</v>
      </c>
      <c r="M77" s="16"/>
      <c r="N77" s="16"/>
      <c r="O77" s="16"/>
      <c r="P77" s="13">
        <f t="shared" si="14"/>
        <v>0</v>
      </c>
      <c r="Q77" s="9">
        <f t="shared" si="19"/>
        <v>100</v>
      </c>
      <c r="R77" s="10">
        <f t="shared" si="13"/>
        <v>100</v>
      </c>
      <c r="S77" s="11" t="str">
        <f>IF(COUNTA(A77),IF(ISERROR(VLOOKUP(M77+AB77,計算!$A$16:$B$219,2)),"",VLOOKUP(M77+AB77,計算!$A$16:$B$219,2)),"")</f>
        <v/>
      </c>
      <c r="T77" s="9">
        <f t="shared" si="15"/>
        <v>100</v>
      </c>
      <c r="U77" s="10">
        <f t="shared" si="16"/>
        <v>100</v>
      </c>
      <c r="V77" s="11" t="str">
        <f>IF(COUNTA(A77),IF(ISERROR(VLOOKUP(N77+AB77,計算!$A$16:$B$219,2)),"",VLOOKUP(N77+AB77,計算!$A$16:$B$219,2)),"")</f>
        <v/>
      </c>
      <c r="W77" s="9">
        <f t="shared" si="17"/>
        <v>100</v>
      </c>
      <c r="X77" s="10">
        <f t="shared" si="18"/>
        <v>100</v>
      </c>
      <c r="Y77" s="11" t="str">
        <f>IF(COUNTA(A77),IF(ISERROR(VLOOKUP(O77+AB77,計算!$A$16:$B$219,2)),"",VLOOKUP(O77+AB77,計算!$A$16:$B$219,2)),"")</f>
        <v/>
      </c>
      <c r="Z77" s="19" t="str">
        <f>IF(COUNTA(A77),IF(ISERROR(VLOOKUP(MIN(M77,N77,O77)+AB77,計算!$A$16:$B$219,2)),"",VLOOKUP(MIN(M77,N77,O77)+AB77,計算!$A$16:$B$219,2)),"")</f>
        <v/>
      </c>
      <c r="AB77" s="20">
        <v>300</v>
      </c>
    </row>
    <row r="78" spans="1:28" x14ac:dyDescent="0.15">
      <c r="A78" s="16"/>
      <c r="B78" s="41" t="str">
        <f>IF(A78="","",団体設定!$B$6&amp;"-B"&amp;団体設定!$H$5&amp;"-"&amp;A78)</f>
        <v/>
      </c>
      <c r="C78" s="53"/>
      <c r="D78" s="16"/>
      <c r="E78" s="16"/>
      <c r="F78" s="16"/>
      <c r="G78" s="12" t="s">
        <v>57</v>
      </c>
      <c r="H78" s="16"/>
      <c r="I78" s="12" t="s">
        <v>58</v>
      </c>
      <c r="J78" s="16"/>
      <c r="K78" s="12" t="s">
        <v>60</v>
      </c>
      <c r="L78" s="7" t="s">
        <v>66</v>
      </c>
      <c r="M78" s="16"/>
      <c r="N78" s="16"/>
      <c r="O78" s="16"/>
      <c r="P78" s="13">
        <f t="shared" si="14"/>
        <v>0</v>
      </c>
      <c r="Q78" s="9">
        <f t="shared" si="19"/>
        <v>100</v>
      </c>
      <c r="R78" s="10">
        <f t="shared" si="13"/>
        <v>100</v>
      </c>
      <c r="S78" s="11" t="str">
        <f>IF(COUNTA(A78),IF(ISERROR(VLOOKUP(M78+AB78,計算!$A$16:$B$219,2)),"",VLOOKUP(M78+AB78,計算!$A$16:$B$219,2)),"")</f>
        <v/>
      </c>
      <c r="T78" s="9">
        <f t="shared" si="15"/>
        <v>100</v>
      </c>
      <c r="U78" s="10">
        <f t="shared" si="16"/>
        <v>100</v>
      </c>
      <c r="V78" s="11" t="str">
        <f>IF(COUNTA(A78),IF(ISERROR(VLOOKUP(N78+AB78,計算!$A$16:$B$219,2)),"",VLOOKUP(N78+AB78,計算!$A$16:$B$219,2)),"")</f>
        <v/>
      </c>
      <c r="W78" s="9">
        <f t="shared" si="17"/>
        <v>100</v>
      </c>
      <c r="X78" s="10">
        <f t="shared" si="18"/>
        <v>100</v>
      </c>
      <c r="Y78" s="11" t="str">
        <f>IF(COUNTA(A78),IF(ISERROR(VLOOKUP(O78+AB78,計算!$A$16:$B$219,2)),"",VLOOKUP(O78+AB78,計算!$A$16:$B$219,2)),"")</f>
        <v/>
      </c>
      <c r="Z78" s="19" t="str">
        <f>IF(COUNTA(A78),IF(ISERROR(VLOOKUP(MIN(M78,N78,O78)+AB78,計算!$A$16:$B$219,2)),"",VLOOKUP(MIN(M78,N78,O78)+AB78,計算!$A$16:$B$219,2)),"")</f>
        <v/>
      </c>
      <c r="AB78" s="20">
        <v>300</v>
      </c>
    </row>
    <row r="79" spans="1:28" x14ac:dyDescent="0.15">
      <c r="A79" s="16"/>
      <c r="B79" s="41" t="str">
        <f>IF(A79="","",団体設定!$B$6&amp;"-B"&amp;団体設定!$H$5&amp;"-"&amp;A79)</f>
        <v/>
      </c>
      <c r="C79" s="53"/>
      <c r="D79" s="16"/>
      <c r="E79" s="16"/>
      <c r="F79" s="16"/>
      <c r="G79" s="12" t="s">
        <v>57</v>
      </c>
      <c r="H79" s="16"/>
      <c r="I79" s="12" t="s">
        <v>58</v>
      </c>
      <c r="J79" s="16"/>
      <c r="K79" s="12" t="s">
        <v>60</v>
      </c>
      <c r="L79" s="7" t="s">
        <v>66</v>
      </c>
      <c r="M79" s="16"/>
      <c r="N79" s="16"/>
      <c r="O79" s="16"/>
      <c r="P79" s="13">
        <f t="shared" si="14"/>
        <v>0</v>
      </c>
      <c r="Q79" s="9">
        <f t="shared" si="19"/>
        <v>100</v>
      </c>
      <c r="R79" s="10">
        <f t="shared" si="13"/>
        <v>100</v>
      </c>
      <c r="S79" s="11" t="str">
        <f>IF(COUNTA(A79),IF(ISERROR(VLOOKUP(M79+AB79,計算!$A$16:$B$219,2)),"",VLOOKUP(M79+AB79,計算!$A$16:$B$219,2)),"")</f>
        <v/>
      </c>
      <c r="T79" s="9">
        <f t="shared" si="15"/>
        <v>100</v>
      </c>
      <c r="U79" s="10">
        <f t="shared" si="16"/>
        <v>100</v>
      </c>
      <c r="V79" s="11" t="str">
        <f>IF(COUNTA(A79),IF(ISERROR(VLOOKUP(N79+AB79,計算!$A$16:$B$219,2)),"",VLOOKUP(N79+AB79,計算!$A$16:$B$219,2)),"")</f>
        <v/>
      </c>
      <c r="W79" s="9">
        <f t="shared" si="17"/>
        <v>100</v>
      </c>
      <c r="X79" s="10">
        <f t="shared" si="18"/>
        <v>100</v>
      </c>
      <c r="Y79" s="11" t="str">
        <f>IF(COUNTA(A79),IF(ISERROR(VLOOKUP(O79+AB79,計算!$A$16:$B$219,2)),"",VLOOKUP(O79+AB79,計算!$A$16:$B$219,2)),"")</f>
        <v/>
      </c>
      <c r="Z79" s="19" t="str">
        <f>IF(COUNTA(A79),IF(ISERROR(VLOOKUP(MIN(M79,N79,O79)+AB79,計算!$A$16:$B$219,2)),"",VLOOKUP(MIN(M79,N79,O79)+AB79,計算!$A$16:$B$219,2)),"")</f>
        <v/>
      </c>
      <c r="AB79" s="20">
        <v>300</v>
      </c>
    </row>
    <row r="80" spans="1:28" x14ac:dyDescent="0.15">
      <c r="A80" s="16"/>
      <c r="B80" s="41" t="str">
        <f>IF(A80="","",団体設定!$B$6&amp;"-B"&amp;団体設定!$H$5&amp;"-"&amp;A80)</f>
        <v/>
      </c>
      <c r="C80" s="53"/>
      <c r="D80" s="16"/>
      <c r="E80" s="16"/>
      <c r="F80" s="16"/>
      <c r="G80" s="12" t="s">
        <v>57</v>
      </c>
      <c r="H80" s="16"/>
      <c r="I80" s="12" t="s">
        <v>58</v>
      </c>
      <c r="J80" s="16"/>
      <c r="K80" s="12" t="s">
        <v>60</v>
      </c>
      <c r="L80" s="7" t="s">
        <v>66</v>
      </c>
      <c r="M80" s="16"/>
      <c r="N80" s="16"/>
      <c r="O80" s="16"/>
      <c r="P80" s="13">
        <f t="shared" si="14"/>
        <v>0</v>
      </c>
      <c r="Q80" s="9">
        <f t="shared" si="19"/>
        <v>100</v>
      </c>
      <c r="R80" s="10">
        <f t="shared" si="13"/>
        <v>100</v>
      </c>
      <c r="S80" s="11" t="str">
        <f>IF(COUNTA(A80),IF(ISERROR(VLOOKUP(M80+AB80,計算!$A$16:$B$219,2)),"",VLOOKUP(M80+AB80,計算!$A$16:$B$219,2)),"")</f>
        <v/>
      </c>
      <c r="T80" s="9">
        <f t="shared" si="15"/>
        <v>100</v>
      </c>
      <c r="U80" s="10">
        <f t="shared" si="16"/>
        <v>100</v>
      </c>
      <c r="V80" s="11" t="str">
        <f>IF(COUNTA(A80),IF(ISERROR(VLOOKUP(N80+AB80,計算!$A$16:$B$219,2)),"",VLOOKUP(N80+AB80,計算!$A$16:$B$219,2)),"")</f>
        <v/>
      </c>
      <c r="W80" s="9">
        <f t="shared" si="17"/>
        <v>100</v>
      </c>
      <c r="X80" s="10">
        <f t="shared" si="18"/>
        <v>100</v>
      </c>
      <c r="Y80" s="11" t="str">
        <f>IF(COUNTA(A80),IF(ISERROR(VLOOKUP(O80+AB80,計算!$A$16:$B$219,2)),"",VLOOKUP(O80+AB80,計算!$A$16:$B$219,2)),"")</f>
        <v/>
      </c>
      <c r="Z80" s="19" t="str">
        <f>IF(COUNTA(A80),IF(ISERROR(VLOOKUP(MIN(M80,N80,O80)+AB80,計算!$A$16:$B$219,2)),"",VLOOKUP(MIN(M80,N80,O80)+AB80,計算!$A$16:$B$219,2)),"")</f>
        <v/>
      </c>
      <c r="AB80" s="20">
        <v>300</v>
      </c>
    </row>
    <row r="81" spans="1:28" x14ac:dyDescent="0.15">
      <c r="A81" s="16"/>
      <c r="B81" s="41" t="str">
        <f>IF(A81="","",団体設定!$B$6&amp;"-B"&amp;団体設定!$H$5&amp;"-"&amp;A81)</f>
        <v/>
      </c>
      <c r="C81" s="53"/>
      <c r="D81" s="16"/>
      <c r="E81" s="16"/>
      <c r="F81" s="16"/>
      <c r="G81" s="12" t="s">
        <v>57</v>
      </c>
      <c r="H81" s="16"/>
      <c r="I81" s="12" t="s">
        <v>58</v>
      </c>
      <c r="J81" s="16"/>
      <c r="K81" s="12" t="s">
        <v>60</v>
      </c>
      <c r="L81" s="7" t="s">
        <v>66</v>
      </c>
      <c r="M81" s="16"/>
      <c r="N81" s="16"/>
      <c r="O81" s="16"/>
      <c r="P81" s="13">
        <f t="shared" si="14"/>
        <v>0</v>
      </c>
      <c r="Q81" s="9">
        <f t="shared" si="19"/>
        <v>100</v>
      </c>
      <c r="R81" s="10">
        <f t="shared" si="13"/>
        <v>100</v>
      </c>
      <c r="S81" s="11" t="str">
        <f>IF(COUNTA(A81),IF(ISERROR(VLOOKUP(M81+AB81,計算!$A$16:$B$219,2)),"",VLOOKUP(M81+AB81,計算!$A$16:$B$219,2)),"")</f>
        <v/>
      </c>
      <c r="T81" s="9">
        <f t="shared" si="15"/>
        <v>100</v>
      </c>
      <c r="U81" s="10">
        <f t="shared" si="16"/>
        <v>100</v>
      </c>
      <c r="V81" s="11" t="str">
        <f>IF(COUNTA(A81),IF(ISERROR(VLOOKUP(N81+AB81,計算!$A$16:$B$219,2)),"",VLOOKUP(N81+AB81,計算!$A$16:$B$219,2)),"")</f>
        <v/>
      </c>
      <c r="W81" s="9">
        <f t="shared" si="17"/>
        <v>100</v>
      </c>
      <c r="X81" s="10">
        <f t="shared" si="18"/>
        <v>100</v>
      </c>
      <c r="Y81" s="11" t="str">
        <f>IF(COUNTA(A81),IF(ISERROR(VLOOKUP(O81+AB81,計算!$A$16:$B$219,2)),"",VLOOKUP(O81+AB81,計算!$A$16:$B$219,2)),"")</f>
        <v/>
      </c>
      <c r="Z81" s="19" t="str">
        <f>IF(COUNTA(A81),IF(ISERROR(VLOOKUP(MIN(M81,N81,O81)+AB81,計算!$A$16:$B$219,2)),"",VLOOKUP(MIN(M81,N81,O81)+AB81,計算!$A$16:$B$219,2)),"")</f>
        <v/>
      </c>
      <c r="AB81" s="20">
        <v>300</v>
      </c>
    </row>
    <row r="82" spans="1:28" x14ac:dyDescent="0.15">
      <c r="A82" s="16"/>
      <c r="B82" s="41" t="str">
        <f>IF(A82="","",団体設定!$B$6&amp;"-B"&amp;団体設定!$H$5&amp;"-"&amp;A82)</f>
        <v/>
      </c>
      <c r="C82" s="53"/>
      <c r="D82" s="16"/>
      <c r="E82" s="16"/>
      <c r="F82" s="16"/>
      <c r="G82" s="12" t="s">
        <v>57</v>
      </c>
      <c r="H82" s="16"/>
      <c r="I82" s="12" t="s">
        <v>58</v>
      </c>
      <c r="J82" s="16"/>
      <c r="K82" s="12" t="s">
        <v>60</v>
      </c>
      <c r="L82" s="7" t="s">
        <v>66</v>
      </c>
      <c r="M82" s="16"/>
      <c r="N82" s="16"/>
      <c r="O82" s="16"/>
      <c r="P82" s="13">
        <f t="shared" si="14"/>
        <v>0</v>
      </c>
      <c r="Q82" s="9">
        <f t="shared" si="19"/>
        <v>100</v>
      </c>
      <c r="R82" s="10">
        <f t="shared" si="13"/>
        <v>100</v>
      </c>
      <c r="S82" s="11" t="str">
        <f>IF(COUNTA(A82),IF(ISERROR(VLOOKUP(M82+AB82,計算!$A$16:$B$219,2)),"",VLOOKUP(M82+AB82,計算!$A$16:$B$219,2)),"")</f>
        <v/>
      </c>
      <c r="T82" s="9">
        <f t="shared" si="15"/>
        <v>100</v>
      </c>
      <c r="U82" s="10">
        <f t="shared" si="16"/>
        <v>100</v>
      </c>
      <c r="V82" s="11" t="str">
        <f>IF(COUNTA(A82),IF(ISERROR(VLOOKUP(N82+AB82,計算!$A$16:$B$219,2)),"",VLOOKUP(N82+AB82,計算!$A$16:$B$219,2)),"")</f>
        <v/>
      </c>
      <c r="W82" s="9">
        <f t="shared" si="17"/>
        <v>100</v>
      </c>
      <c r="X82" s="10">
        <f t="shared" si="18"/>
        <v>100</v>
      </c>
      <c r="Y82" s="11" t="str">
        <f>IF(COUNTA(A82),IF(ISERROR(VLOOKUP(O82+AB82,計算!$A$16:$B$219,2)),"",VLOOKUP(O82+AB82,計算!$A$16:$B$219,2)),"")</f>
        <v/>
      </c>
      <c r="Z82" s="19" t="str">
        <f>IF(COUNTA(A82),IF(ISERROR(VLOOKUP(MIN(M82,N82,O82)+AB82,計算!$A$16:$B$219,2)),"",VLOOKUP(MIN(M82,N82,O82)+AB82,計算!$A$16:$B$219,2)),"")</f>
        <v/>
      </c>
      <c r="AB82" s="20">
        <v>300</v>
      </c>
    </row>
    <row r="83" spans="1:28" x14ac:dyDescent="0.15">
      <c r="A83" s="16"/>
      <c r="B83" s="41" t="str">
        <f>IF(A83="","",団体設定!$B$6&amp;"-B"&amp;団体設定!$H$5&amp;"-"&amp;A83)</f>
        <v/>
      </c>
      <c r="C83" s="53"/>
      <c r="D83" s="16"/>
      <c r="E83" s="16"/>
      <c r="F83" s="16"/>
      <c r="G83" s="12" t="s">
        <v>57</v>
      </c>
      <c r="H83" s="16"/>
      <c r="I83" s="12" t="s">
        <v>58</v>
      </c>
      <c r="J83" s="16"/>
      <c r="K83" s="12" t="s">
        <v>60</v>
      </c>
      <c r="L83" s="7" t="s">
        <v>66</v>
      </c>
      <c r="M83" s="16"/>
      <c r="N83" s="16"/>
      <c r="O83" s="16"/>
      <c r="P83" s="13">
        <f t="shared" si="14"/>
        <v>0</v>
      </c>
      <c r="Q83" s="9">
        <f t="shared" si="19"/>
        <v>100</v>
      </c>
      <c r="R83" s="10">
        <f t="shared" si="13"/>
        <v>100</v>
      </c>
      <c r="S83" s="11" t="str">
        <f>IF(COUNTA(A83),IF(ISERROR(VLOOKUP(M83+AB83,計算!$A$16:$B$219,2)),"",VLOOKUP(M83+AB83,計算!$A$16:$B$219,2)),"")</f>
        <v/>
      </c>
      <c r="T83" s="9">
        <f t="shared" si="15"/>
        <v>100</v>
      </c>
      <c r="U83" s="10">
        <f t="shared" si="16"/>
        <v>100</v>
      </c>
      <c r="V83" s="11" t="str">
        <f>IF(COUNTA(A83),IF(ISERROR(VLOOKUP(N83+AB83,計算!$A$16:$B$219,2)),"",VLOOKUP(N83+AB83,計算!$A$16:$B$219,2)),"")</f>
        <v/>
      </c>
      <c r="W83" s="9">
        <f t="shared" si="17"/>
        <v>100</v>
      </c>
      <c r="X83" s="10">
        <f t="shared" si="18"/>
        <v>100</v>
      </c>
      <c r="Y83" s="11" t="str">
        <f>IF(COUNTA(A83),IF(ISERROR(VLOOKUP(O83+AB83,計算!$A$16:$B$219,2)),"",VLOOKUP(O83+AB83,計算!$A$16:$B$219,2)),"")</f>
        <v/>
      </c>
      <c r="Z83" s="19" t="str">
        <f>IF(COUNTA(A83),IF(ISERROR(VLOOKUP(MIN(M83,N83,O83)+AB83,計算!$A$16:$B$219,2)),"",VLOOKUP(MIN(M83,N83,O83)+AB83,計算!$A$16:$B$219,2)),"")</f>
        <v/>
      </c>
      <c r="AB83" s="20">
        <v>300</v>
      </c>
    </row>
    <row r="84" spans="1:28" x14ac:dyDescent="0.15">
      <c r="A84" s="16"/>
      <c r="B84" s="41" t="str">
        <f>IF(A84="","",団体設定!$B$6&amp;"-B"&amp;団体設定!$H$5&amp;"-"&amp;A84)</f>
        <v/>
      </c>
      <c r="C84" s="53"/>
      <c r="D84" s="16"/>
      <c r="E84" s="16"/>
      <c r="F84" s="16"/>
      <c r="G84" s="12" t="s">
        <v>57</v>
      </c>
      <c r="H84" s="16"/>
      <c r="I84" s="12" t="s">
        <v>58</v>
      </c>
      <c r="J84" s="16"/>
      <c r="K84" s="12" t="s">
        <v>60</v>
      </c>
      <c r="L84" s="7" t="s">
        <v>66</v>
      </c>
      <c r="M84" s="16"/>
      <c r="N84" s="16"/>
      <c r="O84" s="16"/>
      <c r="P84" s="13">
        <f t="shared" si="14"/>
        <v>0</v>
      </c>
      <c r="Q84" s="9">
        <f t="shared" si="19"/>
        <v>100</v>
      </c>
      <c r="R84" s="10">
        <f t="shared" si="13"/>
        <v>100</v>
      </c>
      <c r="S84" s="11" t="str">
        <f>IF(COUNTA(A84),IF(ISERROR(VLOOKUP(M84+AB84,計算!$A$16:$B$219,2)),"",VLOOKUP(M84+AB84,計算!$A$16:$B$219,2)),"")</f>
        <v/>
      </c>
      <c r="T84" s="9">
        <f t="shared" si="15"/>
        <v>100</v>
      </c>
      <c r="U84" s="10">
        <f t="shared" si="16"/>
        <v>100</v>
      </c>
      <c r="V84" s="11" t="str">
        <f>IF(COUNTA(A84),IF(ISERROR(VLOOKUP(N84+AB84,計算!$A$16:$B$219,2)),"",VLOOKUP(N84+AB84,計算!$A$16:$B$219,2)),"")</f>
        <v/>
      </c>
      <c r="W84" s="9">
        <f t="shared" si="17"/>
        <v>100</v>
      </c>
      <c r="X84" s="10">
        <f t="shared" si="18"/>
        <v>100</v>
      </c>
      <c r="Y84" s="11" t="str">
        <f>IF(COUNTA(A84),IF(ISERROR(VLOOKUP(O84+AB84,計算!$A$16:$B$219,2)),"",VLOOKUP(O84+AB84,計算!$A$16:$B$219,2)),"")</f>
        <v/>
      </c>
      <c r="Z84" s="19" t="str">
        <f>IF(COUNTA(A84),IF(ISERROR(VLOOKUP(MIN(M84,N84,O84)+AB84,計算!$A$16:$B$219,2)),"",VLOOKUP(MIN(M84,N84,O84)+AB84,計算!$A$16:$B$219,2)),"")</f>
        <v/>
      </c>
      <c r="AB84" s="20">
        <v>300</v>
      </c>
    </row>
    <row r="85" spans="1:28" x14ac:dyDescent="0.15">
      <c r="A85" s="16"/>
      <c r="B85" s="41" t="str">
        <f>IF(A85="","",団体設定!$B$6&amp;"-B"&amp;団体設定!$H$5&amp;"-"&amp;A85)</f>
        <v/>
      </c>
      <c r="C85" s="53"/>
      <c r="D85" s="16"/>
      <c r="E85" s="16"/>
      <c r="F85" s="16"/>
      <c r="G85" s="12" t="s">
        <v>57</v>
      </c>
      <c r="H85" s="16"/>
      <c r="I85" s="12" t="s">
        <v>58</v>
      </c>
      <c r="J85" s="16"/>
      <c r="K85" s="12" t="s">
        <v>60</v>
      </c>
      <c r="L85" s="7" t="s">
        <v>66</v>
      </c>
      <c r="M85" s="16"/>
      <c r="N85" s="16"/>
      <c r="O85" s="16"/>
      <c r="P85" s="13">
        <f t="shared" si="14"/>
        <v>0</v>
      </c>
      <c r="Q85" s="9">
        <f t="shared" si="19"/>
        <v>100</v>
      </c>
      <c r="R85" s="10">
        <f t="shared" si="13"/>
        <v>100</v>
      </c>
      <c r="S85" s="11" t="str">
        <f>IF(COUNTA(A85),IF(ISERROR(VLOOKUP(M85+AB85,計算!$A$16:$B$219,2)),"",VLOOKUP(M85+AB85,計算!$A$16:$B$219,2)),"")</f>
        <v/>
      </c>
      <c r="T85" s="9">
        <f t="shared" si="15"/>
        <v>100</v>
      </c>
      <c r="U85" s="10">
        <f t="shared" si="16"/>
        <v>100</v>
      </c>
      <c r="V85" s="11" t="str">
        <f>IF(COUNTA(A85),IF(ISERROR(VLOOKUP(N85+AB85,計算!$A$16:$B$219,2)),"",VLOOKUP(N85+AB85,計算!$A$16:$B$219,2)),"")</f>
        <v/>
      </c>
      <c r="W85" s="9">
        <f t="shared" si="17"/>
        <v>100</v>
      </c>
      <c r="X85" s="10">
        <f t="shared" si="18"/>
        <v>100</v>
      </c>
      <c r="Y85" s="11" t="str">
        <f>IF(COUNTA(A85),IF(ISERROR(VLOOKUP(O85+AB85,計算!$A$16:$B$219,2)),"",VLOOKUP(O85+AB85,計算!$A$16:$B$219,2)),"")</f>
        <v/>
      </c>
      <c r="Z85" s="19" t="str">
        <f>IF(COUNTA(A85),IF(ISERROR(VLOOKUP(MIN(M85,N85,O85)+AB85,計算!$A$16:$B$219,2)),"",VLOOKUP(MIN(M85,N85,O85)+AB85,計算!$A$16:$B$219,2)),"")</f>
        <v/>
      </c>
      <c r="AB85" s="20">
        <v>300</v>
      </c>
    </row>
    <row r="86" spans="1:28" x14ac:dyDescent="0.15">
      <c r="A86" s="16"/>
      <c r="B86" s="41" t="str">
        <f>IF(A86="","",団体設定!$B$6&amp;"-B"&amp;団体設定!$H$5&amp;"-"&amp;A86)</f>
        <v/>
      </c>
      <c r="C86" s="53"/>
      <c r="D86" s="16"/>
      <c r="E86" s="16"/>
      <c r="F86" s="16"/>
      <c r="G86" s="12" t="s">
        <v>57</v>
      </c>
      <c r="H86" s="16"/>
      <c r="I86" s="12" t="s">
        <v>58</v>
      </c>
      <c r="J86" s="16"/>
      <c r="K86" s="12" t="s">
        <v>60</v>
      </c>
      <c r="L86" s="7" t="s">
        <v>66</v>
      </c>
      <c r="M86" s="16"/>
      <c r="N86" s="16"/>
      <c r="O86" s="16"/>
      <c r="P86" s="13">
        <f t="shared" si="14"/>
        <v>0</v>
      </c>
      <c r="Q86" s="9">
        <f t="shared" si="19"/>
        <v>100</v>
      </c>
      <c r="R86" s="10">
        <f t="shared" si="13"/>
        <v>100</v>
      </c>
      <c r="S86" s="11" t="str">
        <f>IF(COUNTA(A86),IF(ISERROR(VLOOKUP(M86+AB86,計算!$A$16:$B$219,2)),"",VLOOKUP(M86+AB86,計算!$A$16:$B$219,2)),"")</f>
        <v/>
      </c>
      <c r="T86" s="9">
        <f t="shared" si="15"/>
        <v>100</v>
      </c>
      <c r="U86" s="10">
        <f t="shared" si="16"/>
        <v>100</v>
      </c>
      <c r="V86" s="11" t="str">
        <f>IF(COUNTA(A86),IF(ISERROR(VLOOKUP(N86+AB86,計算!$A$16:$B$219,2)),"",VLOOKUP(N86+AB86,計算!$A$16:$B$219,2)),"")</f>
        <v/>
      </c>
      <c r="W86" s="9">
        <f t="shared" si="17"/>
        <v>100</v>
      </c>
      <c r="X86" s="10">
        <f t="shared" si="18"/>
        <v>100</v>
      </c>
      <c r="Y86" s="11" t="str">
        <f>IF(COUNTA(A86),IF(ISERROR(VLOOKUP(O86+AB86,計算!$A$16:$B$219,2)),"",VLOOKUP(O86+AB86,計算!$A$16:$B$219,2)),"")</f>
        <v/>
      </c>
      <c r="Z86" s="19" t="str">
        <f>IF(COUNTA(A86),IF(ISERROR(VLOOKUP(MIN(M86,N86,O86)+AB86,計算!$A$16:$B$219,2)),"",VLOOKUP(MIN(M86,N86,O86)+AB86,計算!$A$16:$B$219,2)),"")</f>
        <v/>
      </c>
      <c r="AB86" s="20">
        <v>300</v>
      </c>
    </row>
    <row r="87" spans="1:28" x14ac:dyDescent="0.15">
      <c r="A87" s="16"/>
      <c r="B87" s="41" t="str">
        <f>IF(A87="","",団体設定!$B$6&amp;"-B"&amp;団体設定!$H$5&amp;"-"&amp;A87)</f>
        <v/>
      </c>
      <c r="C87" s="53"/>
      <c r="D87" s="16"/>
      <c r="E87" s="16"/>
      <c r="F87" s="16"/>
      <c r="G87" s="12" t="s">
        <v>57</v>
      </c>
      <c r="H87" s="16"/>
      <c r="I87" s="12" t="s">
        <v>58</v>
      </c>
      <c r="J87" s="16"/>
      <c r="K87" s="12" t="s">
        <v>60</v>
      </c>
      <c r="L87" s="7" t="s">
        <v>66</v>
      </c>
      <c r="M87" s="16"/>
      <c r="N87" s="16"/>
      <c r="O87" s="16"/>
      <c r="P87" s="13">
        <f t="shared" si="14"/>
        <v>0</v>
      </c>
      <c r="Q87" s="9">
        <f t="shared" si="19"/>
        <v>100</v>
      </c>
      <c r="R87" s="10">
        <f t="shared" si="13"/>
        <v>100</v>
      </c>
      <c r="S87" s="11" t="str">
        <f>IF(COUNTA(A87),IF(ISERROR(VLOOKUP(M87+AB87,計算!$A$16:$B$219,2)),"",VLOOKUP(M87+AB87,計算!$A$16:$B$219,2)),"")</f>
        <v/>
      </c>
      <c r="T87" s="9">
        <f t="shared" si="15"/>
        <v>100</v>
      </c>
      <c r="U87" s="10">
        <f t="shared" si="16"/>
        <v>100</v>
      </c>
      <c r="V87" s="11" t="str">
        <f>IF(COUNTA(A87),IF(ISERROR(VLOOKUP(N87+AB87,計算!$A$16:$B$219,2)),"",VLOOKUP(N87+AB87,計算!$A$16:$B$219,2)),"")</f>
        <v/>
      </c>
      <c r="W87" s="9">
        <f t="shared" si="17"/>
        <v>100</v>
      </c>
      <c r="X87" s="10">
        <f t="shared" si="18"/>
        <v>100</v>
      </c>
      <c r="Y87" s="11" t="str">
        <f>IF(COUNTA(A87),IF(ISERROR(VLOOKUP(O87+AB87,計算!$A$16:$B$219,2)),"",VLOOKUP(O87+AB87,計算!$A$16:$B$219,2)),"")</f>
        <v/>
      </c>
      <c r="Z87" s="19" t="str">
        <f>IF(COUNTA(A87),IF(ISERROR(VLOOKUP(MIN(M87,N87,O87)+AB87,計算!$A$16:$B$219,2)),"",VLOOKUP(MIN(M87,N87,O87)+AB87,計算!$A$16:$B$219,2)),"")</f>
        <v/>
      </c>
      <c r="AB87" s="20">
        <v>300</v>
      </c>
    </row>
    <row r="88" spans="1:28" x14ac:dyDescent="0.15">
      <c r="A88" s="16"/>
      <c r="B88" s="41" t="str">
        <f>IF(A88="","",団体設定!$B$6&amp;"-B"&amp;団体設定!$H$5&amp;"-"&amp;A88)</f>
        <v/>
      </c>
      <c r="C88" s="53"/>
      <c r="D88" s="16"/>
      <c r="E88" s="16"/>
      <c r="F88" s="16"/>
      <c r="G88" s="12" t="s">
        <v>57</v>
      </c>
      <c r="H88" s="16"/>
      <c r="I88" s="12" t="s">
        <v>58</v>
      </c>
      <c r="J88" s="16"/>
      <c r="K88" s="12" t="s">
        <v>60</v>
      </c>
      <c r="L88" s="7" t="s">
        <v>66</v>
      </c>
      <c r="M88" s="16"/>
      <c r="N88" s="16"/>
      <c r="O88" s="16"/>
      <c r="P88" s="13">
        <f t="shared" si="14"/>
        <v>0</v>
      </c>
      <c r="Q88" s="9">
        <f t="shared" si="19"/>
        <v>100</v>
      </c>
      <c r="R88" s="10">
        <f t="shared" si="13"/>
        <v>100</v>
      </c>
      <c r="S88" s="11" t="str">
        <f>IF(COUNTA(A88),IF(ISERROR(VLOOKUP(M88+AB88,計算!$A$16:$B$219,2)),"",VLOOKUP(M88+AB88,計算!$A$16:$B$219,2)),"")</f>
        <v/>
      </c>
      <c r="T88" s="9">
        <f t="shared" si="15"/>
        <v>100</v>
      </c>
      <c r="U88" s="10">
        <f t="shared" si="16"/>
        <v>100</v>
      </c>
      <c r="V88" s="11" t="str">
        <f>IF(COUNTA(A88),IF(ISERROR(VLOOKUP(N88+AB88,計算!$A$16:$B$219,2)),"",VLOOKUP(N88+AB88,計算!$A$16:$B$219,2)),"")</f>
        <v/>
      </c>
      <c r="W88" s="9">
        <f t="shared" si="17"/>
        <v>100</v>
      </c>
      <c r="X88" s="10">
        <f t="shared" si="18"/>
        <v>100</v>
      </c>
      <c r="Y88" s="11" t="str">
        <f>IF(COUNTA(A88),IF(ISERROR(VLOOKUP(O88+AB88,計算!$A$16:$B$219,2)),"",VLOOKUP(O88+AB88,計算!$A$16:$B$219,2)),"")</f>
        <v/>
      </c>
      <c r="Z88" s="19" t="str">
        <f>IF(COUNTA(A88),IF(ISERROR(VLOOKUP(MIN(M88,N88,O88)+AB88,計算!$A$16:$B$219,2)),"",VLOOKUP(MIN(M88,N88,O88)+AB88,計算!$A$16:$B$219,2)),"")</f>
        <v/>
      </c>
      <c r="AB88" s="20">
        <v>300</v>
      </c>
    </row>
    <row r="89" spans="1:28" x14ac:dyDescent="0.15">
      <c r="A89" s="16"/>
      <c r="B89" s="41" t="str">
        <f>IF(A89="","",団体設定!$B$6&amp;"-B"&amp;団体設定!$H$5&amp;"-"&amp;A89)</f>
        <v/>
      </c>
      <c r="C89" s="53"/>
      <c r="D89" s="16"/>
      <c r="E89" s="16"/>
      <c r="F89" s="16"/>
      <c r="G89" s="12" t="s">
        <v>57</v>
      </c>
      <c r="H89" s="16"/>
      <c r="I89" s="12" t="s">
        <v>58</v>
      </c>
      <c r="J89" s="16"/>
      <c r="K89" s="12" t="s">
        <v>60</v>
      </c>
      <c r="L89" s="7" t="s">
        <v>66</v>
      </c>
      <c r="M89" s="16"/>
      <c r="N89" s="16"/>
      <c r="O89" s="16"/>
      <c r="P89" s="13">
        <f t="shared" si="14"/>
        <v>0</v>
      </c>
      <c r="Q89" s="9">
        <f t="shared" si="19"/>
        <v>100</v>
      </c>
      <c r="R89" s="10">
        <f t="shared" si="13"/>
        <v>100</v>
      </c>
      <c r="S89" s="11" t="str">
        <f>IF(COUNTA(A89),IF(ISERROR(VLOOKUP(M89+AB89,計算!$A$16:$B$219,2)),"",VLOOKUP(M89+AB89,計算!$A$16:$B$219,2)),"")</f>
        <v/>
      </c>
      <c r="T89" s="9">
        <f t="shared" si="15"/>
        <v>100</v>
      </c>
      <c r="U89" s="10">
        <f t="shared" si="16"/>
        <v>100</v>
      </c>
      <c r="V89" s="11" t="str">
        <f>IF(COUNTA(A89),IF(ISERROR(VLOOKUP(N89+AB89,計算!$A$16:$B$219,2)),"",VLOOKUP(N89+AB89,計算!$A$16:$B$219,2)),"")</f>
        <v/>
      </c>
      <c r="W89" s="9">
        <f t="shared" si="17"/>
        <v>100</v>
      </c>
      <c r="X89" s="10">
        <f t="shared" si="18"/>
        <v>100</v>
      </c>
      <c r="Y89" s="11" t="str">
        <f>IF(COUNTA(A89),IF(ISERROR(VLOOKUP(O89+AB89,計算!$A$16:$B$219,2)),"",VLOOKUP(O89+AB89,計算!$A$16:$B$219,2)),"")</f>
        <v/>
      </c>
      <c r="Z89" s="19" t="str">
        <f>IF(COUNTA(A89),IF(ISERROR(VLOOKUP(MIN(M89,N89,O89)+AB89,計算!$A$16:$B$219,2)),"",VLOOKUP(MIN(M89,N89,O89)+AB89,計算!$A$16:$B$219,2)),"")</f>
        <v/>
      </c>
      <c r="AB89" s="20">
        <v>300</v>
      </c>
    </row>
    <row r="90" spans="1:28" x14ac:dyDescent="0.15">
      <c r="A90" s="16"/>
      <c r="B90" s="41" t="str">
        <f>IF(A90="","",団体設定!$B$6&amp;"-B"&amp;団体設定!$H$5&amp;"-"&amp;A90)</f>
        <v/>
      </c>
      <c r="C90" s="53"/>
      <c r="D90" s="16"/>
      <c r="E90" s="16"/>
      <c r="F90" s="16"/>
      <c r="G90" s="12" t="s">
        <v>57</v>
      </c>
      <c r="H90" s="16"/>
      <c r="I90" s="12" t="s">
        <v>58</v>
      </c>
      <c r="J90" s="16"/>
      <c r="K90" s="12" t="s">
        <v>60</v>
      </c>
      <c r="L90" s="7" t="s">
        <v>66</v>
      </c>
      <c r="M90" s="16"/>
      <c r="N90" s="16"/>
      <c r="O90" s="16"/>
      <c r="P90" s="13">
        <f t="shared" si="14"/>
        <v>0</v>
      </c>
      <c r="Q90" s="9">
        <f t="shared" si="19"/>
        <v>100</v>
      </c>
      <c r="R90" s="10">
        <f t="shared" si="13"/>
        <v>100</v>
      </c>
      <c r="S90" s="11" t="str">
        <f>IF(COUNTA(A90),IF(ISERROR(VLOOKUP(M90+AB90,計算!$A$16:$B$219,2)),"",VLOOKUP(M90+AB90,計算!$A$16:$B$219,2)),"")</f>
        <v/>
      </c>
      <c r="T90" s="9">
        <f t="shared" si="15"/>
        <v>100</v>
      </c>
      <c r="U90" s="10">
        <f t="shared" si="16"/>
        <v>100</v>
      </c>
      <c r="V90" s="11" t="str">
        <f>IF(COUNTA(A90),IF(ISERROR(VLOOKUP(N90+AB90,計算!$A$16:$B$219,2)),"",VLOOKUP(N90+AB90,計算!$A$16:$B$219,2)),"")</f>
        <v/>
      </c>
      <c r="W90" s="9">
        <f t="shared" si="17"/>
        <v>100</v>
      </c>
      <c r="X90" s="10">
        <f t="shared" si="18"/>
        <v>100</v>
      </c>
      <c r="Y90" s="11" t="str">
        <f>IF(COUNTA(A90),IF(ISERROR(VLOOKUP(O90+AB90,計算!$A$16:$B$219,2)),"",VLOOKUP(O90+AB90,計算!$A$16:$B$219,2)),"")</f>
        <v/>
      </c>
      <c r="Z90" s="19" t="str">
        <f>IF(COUNTA(A90),IF(ISERROR(VLOOKUP(MIN(M90,N90,O90)+AB90,計算!$A$16:$B$219,2)),"",VLOOKUP(MIN(M90,N90,O90)+AB90,計算!$A$16:$B$219,2)),"")</f>
        <v/>
      </c>
      <c r="AB90" s="20">
        <v>300</v>
      </c>
    </row>
    <row r="91" spans="1:28" x14ac:dyDescent="0.15">
      <c r="A91" s="16"/>
      <c r="B91" s="41" t="str">
        <f>IF(A91="","",団体設定!$B$6&amp;"-B"&amp;団体設定!$H$5&amp;"-"&amp;A91)</f>
        <v/>
      </c>
      <c r="C91" s="53"/>
      <c r="D91" s="16"/>
      <c r="E91" s="16"/>
      <c r="F91" s="16"/>
      <c r="G91" s="12" t="s">
        <v>57</v>
      </c>
      <c r="H91" s="16"/>
      <c r="I91" s="12" t="s">
        <v>58</v>
      </c>
      <c r="J91" s="16"/>
      <c r="K91" s="12" t="s">
        <v>60</v>
      </c>
      <c r="L91" s="7" t="s">
        <v>66</v>
      </c>
      <c r="M91" s="16"/>
      <c r="N91" s="16"/>
      <c r="O91" s="16"/>
      <c r="P91" s="13">
        <f t="shared" si="14"/>
        <v>0</v>
      </c>
      <c r="Q91" s="9">
        <f t="shared" si="19"/>
        <v>100</v>
      </c>
      <c r="R91" s="10">
        <f t="shared" si="13"/>
        <v>100</v>
      </c>
      <c r="S91" s="11" t="str">
        <f>IF(COUNTA(A91),IF(ISERROR(VLOOKUP(M91+AB91,計算!$A$16:$B$219,2)),"",VLOOKUP(M91+AB91,計算!$A$16:$B$219,2)),"")</f>
        <v/>
      </c>
      <c r="T91" s="9">
        <f t="shared" si="15"/>
        <v>100</v>
      </c>
      <c r="U91" s="10">
        <f t="shared" si="16"/>
        <v>100</v>
      </c>
      <c r="V91" s="11" t="str">
        <f>IF(COUNTA(A91),IF(ISERROR(VLOOKUP(N91+AB91,計算!$A$16:$B$219,2)),"",VLOOKUP(N91+AB91,計算!$A$16:$B$219,2)),"")</f>
        <v/>
      </c>
      <c r="W91" s="9">
        <f t="shared" si="17"/>
        <v>100</v>
      </c>
      <c r="X91" s="10">
        <f t="shared" si="18"/>
        <v>100</v>
      </c>
      <c r="Y91" s="11" t="str">
        <f>IF(COUNTA(A91),IF(ISERROR(VLOOKUP(O91+AB91,計算!$A$16:$B$219,2)),"",VLOOKUP(O91+AB91,計算!$A$16:$B$219,2)),"")</f>
        <v/>
      </c>
      <c r="Z91" s="19" t="str">
        <f>IF(COUNTA(A91),IF(ISERROR(VLOOKUP(MIN(M91,N91,O91)+AB91,計算!$A$16:$B$219,2)),"",VLOOKUP(MIN(M91,N91,O91)+AB91,計算!$A$16:$B$219,2)),"")</f>
        <v/>
      </c>
      <c r="AB91" s="20">
        <v>300</v>
      </c>
    </row>
    <row r="92" spans="1:28" x14ac:dyDescent="0.15">
      <c r="A92" s="16"/>
      <c r="B92" s="41" t="str">
        <f>IF(A92="","",団体設定!$B$6&amp;"-B"&amp;団体設定!$H$5&amp;"-"&amp;A92)</f>
        <v/>
      </c>
      <c r="C92" s="53"/>
      <c r="D92" s="16"/>
      <c r="E92" s="16"/>
      <c r="F92" s="16"/>
      <c r="G92" s="12" t="s">
        <v>57</v>
      </c>
      <c r="H92" s="16"/>
      <c r="I92" s="12" t="s">
        <v>58</v>
      </c>
      <c r="J92" s="16"/>
      <c r="K92" s="12" t="s">
        <v>60</v>
      </c>
      <c r="L92" s="7" t="s">
        <v>66</v>
      </c>
      <c r="M92" s="16"/>
      <c r="N92" s="16"/>
      <c r="O92" s="16"/>
      <c r="P92" s="13">
        <f t="shared" si="14"/>
        <v>0</v>
      </c>
      <c r="Q92" s="9">
        <f t="shared" si="19"/>
        <v>100</v>
      </c>
      <c r="R92" s="10">
        <f t="shared" si="13"/>
        <v>100</v>
      </c>
      <c r="S92" s="11" t="str">
        <f>IF(COUNTA(A92),IF(ISERROR(VLOOKUP(M92+AB92,計算!$A$16:$B$219,2)),"",VLOOKUP(M92+AB92,計算!$A$16:$B$219,2)),"")</f>
        <v/>
      </c>
      <c r="T92" s="9">
        <f t="shared" si="15"/>
        <v>100</v>
      </c>
      <c r="U92" s="10">
        <f t="shared" si="16"/>
        <v>100</v>
      </c>
      <c r="V92" s="11" t="str">
        <f>IF(COUNTA(A92),IF(ISERROR(VLOOKUP(N92+AB92,計算!$A$16:$B$219,2)),"",VLOOKUP(N92+AB92,計算!$A$16:$B$219,2)),"")</f>
        <v/>
      </c>
      <c r="W92" s="9">
        <f t="shared" si="17"/>
        <v>100</v>
      </c>
      <c r="X92" s="10">
        <f t="shared" si="18"/>
        <v>100</v>
      </c>
      <c r="Y92" s="11" t="str">
        <f>IF(COUNTA(A92),IF(ISERROR(VLOOKUP(O92+AB92,計算!$A$16:$B$219,2)),"",VLOOKUP(O92+AB92,計算!$A$16:$B$219,2)),"")</f>
        <v/>
      </c>
      <c r="Z92" s="19" t="str">
        <f>IF(COUNTA(A92),IF(ISERROR(VLOOKUP(MIN(M92,N92,O92)+AB92,計算!$A$16:$B$219,2)),"",VLOOKUP(MIN(M92,N92,O92)+AB92,計算!$A$16:$B$219,2)),"")</f>
        <v/>
      </c>
      <c r="AB92" s="20">
        <v>300</v>
      </c>
    </row>
    <row r="93" spans="1:28" x14ac:dyDescent="0.15">
      <c r="A93" s="16"/>
      <c r="B93" s="41" t="str">
        <f>IF(A93="","",団体設定!$B$6&amp;"-B"&amp;団体設定!$H$5&amp;"-"&amp;A93)</f>
        <v/>
      </c>
      <c r="C93" s="53"/>
      <c r="D93" s="16"/>
      <c r="E93" s="16"/>
      <c r="F93" s="16"/>
      <c r="G93" s="12" t="s">
        <v>57</v>
      </c>
      <c r="H93" s="16"/>
      <c r="I93" s="12" t="s">
        <v>58</v>
      </c>
      <c r="J93" s="16"/>
      <c r="K93" s="12" t="s">
        <v>60</v>
      </c>
      <c r="L93" s="7" t="s">
        <v>66</v>
      </c>
      <c r="M93" s="16"/>
      <c r="N93" s="16"/>
      <c r="O93" s="16"/>
      <c r="P93" s="13">
        <f t="shared" si="14"/>
        <v>0</v>
      </c>
      <c r="Q93" s="9">
        <f t="shared" si="19"/>
        <v>100</v>
      </c>
      <c r="R93" s="10">
        <f t="shared" si="13"/>
        <v>100</v>
      </c>
      <c r="S93" s="11" t="str">
        <f>IF(COUNTA(A93),IF(ISERROR(VLOOKUP(M93+AB93,計算!$A$16:$B$219,2)),"",VLOOKUP(M93+AB93,計算!$A$16:$B$219,2)),"")</f>
        <v/>
      </c>
      <c r="T93" s="9">
        <f t="shared" si="15"/>
        <v>100</v>
      </c>
      <c r="U93" s="10">
        <f t="shared" si="16"/>
        <v>100</v>
      </c>
      <c r="V93" s="11" t="str">
        <f>IF(COUNTA(A93),IF(ISERROR(VLOOKUP(N93+AB93,計算!$A$16:$B$219,2)),"",VLOOKUP(N93+AB93,計算!$A$16:$B$219,2)),"")</f>
        <v/>
      </c>
      <c r="W93" s="9">
        <f t="shared" si="17"/>
        <v>100</v>
      </c>
      <c r="X93" s="10">
        <f t="shared" si="18"/>
        <v>100</v>
      </c>
      <c r="Y93" s="11" t="str">
        <f>IF(COUNTA(A93),IF(ISERROR(VLOOKUP(O93+AB93,計算!$A$16:$B$219,2)),"",VLOOKUP(O93+AB93,計算!$A$16:$B$219,2)),"")</f>
        <v/>
      </c>
      <c r="Z93" s="19" t="str">
        <f>IF(COUNTA(A93),IF(ISERROR(VLOOKUP(MIN(M93,N93,O93)+AB93,計算!$A$16:$B$219,2)),"",VLOOKUP(MIN(M93,N93,O93)+AB93,計算!$A$16:$B$219,2)),"")</f>
        <v/>
      </c>
      <c r="AB93" s="20">
        <v>300</v>
      </c>
    </row>
    <row r="94" spans="1:28" x14ac:dyDescent="0.15">
      <c r="A94" s="16"/>
      <c r="B94" s="41" t="str">
        <f>IF(A94="","",団体設定!$B$6&amp;"-B"&amp;団体設定!$H$5&amp;"-"&amp;A94)</f>
        <v/>
      </c>
      <c r="C94" s="53"/>
      <c r="D94" s="16"/>
      <c r="E94" s="16"/>
      <c r="F94" s="16"/>
      <c r="G94" s="12" t="s">
        <v>57</v>
      </c>
      <c r="H94" s="16"/>
      <c r="I94" s="12" t="s">
        <v>58</v>
      </c>
      <c r="J94" s="16"/>
      <c r="K94" s="12" t="s">
        <v>60</v>
      </c>
      <c r="L94" s="7" t="s">
        <v>66</v>
      </c>
      <c r="M94" s="16"/>
      <c r="N94" s="16"/>
      <c r="O94" s="16"/>
      <c r="P94" s="13">
        <f t="shared" si="14"/>
        <v>0</v>
      </c>
      <c r="Q94" s="9">
        <f t="shared" si="19"/>
        <v>100</v>
      </c>
      <c r="R94" s="10">
        <f t="shared" si="13"/>
        <v>100</v>
      </c>
      <c r="S94" s="11" t="str">
        <f>IF(COUNTA(A94),IF(ISERROR(VLOOKUP(M94+AB94,計算!$A$16:$B$219,2)),"",VLOOKUP(M94+AB94,計算!$A$16:$B$219,2)),"")</f>
        <v/>
      </c>
      <c r="T94" s="9">
        <f t="shared" si="15"/>
        <v>100</v>
      </c>
      <c r="U94" s="10">
        <f t="shared" si="16"/>
        <v>100</v>
      </c>
      <c r="V94" s="11" t="str">
        <f>IF(COUNTA(A94),IF(ISERROR(VLOOKUP(N94+AB94,計算!$A$16:$B$219,2)),"",VLOOKUP(N94+AB94,計算!$A$16:$B$219,2)),"")</f>
        <v/>
      </c>
      <c r="W94" s="9">
        <f t="shared" si="17"/>
        <v>100</v>
      </c>
      <c r="X94" s="10">
        <f t="shared" si="18"/>
        <v>100</v>
      </c>
      <c r="Y94" s="11" t="str">
        <f>IF(COUNTA(A94),IF(ISERROR(VLOOKUP(O94+AB94,計算!$A$16:$B$219,2)),"",VLOOKUP(O94+AB94,計算!$A$16:$B$219,2)),"")</f>
        <v/>
      </c>
      <c r="Z94" s="19" t="str">
        <f>IF(COUNTA(A94),IF(ISERROR(VLOOKUP(MIN(M94,N94,O94)+AB94,計算!$A$16:$B$219,2)),"",VLOOKUP(MIN(M94,N94,O94)+AB94,計算!$A$16:$B$219,2)),"")</f>
        <v/>
      </c>
      <c r="AB94" s="20">
        <v>300</v>
      </c>
    </row>
    <row r="95" spans="1:28" x14ac:dyDescent="0.15">
      <c r="A95" s="16"/>
      <c r="B95" s="41" t="str">
        <f>IF(A95="","",団体設定!$B$6&amp;"-B"&amp;団体設定!$H$5&amp;"-"&amp;A95)</f>
        <v/>
      </c>
      <c r="C95" s="53"/>
      <c r="D95" s="16"/>
      <c r="E95" s="16"/>
      <c r="F95" s="16"/>
      <c r="G95" s="12" t="s">
        <v>57</v>
      </c>
      <c r="H95" s="16"/>
      <c r="I95" s="12" t="s">
        <v>58</v>
      </c>
      <c r="J95" s="16"/>
      <c r="K95" s="12" t="s">
        <v>60</v>
      </c>
      <c r="L95" s="7" t="s">
        <v>66</v>
      </c>
      <c r="M95" s="16"/>
      <c r="N95" s="16"/>
      <c r="O95" s="16"/>
      <c r="P95" s="13">
        <f t="shared" si="14"/>
        <v>0</v>
      </c>
      <c r="Q95" s="9">
        <f t="shared" si="19"/>
        <v>100</v>
      </c>
      <c r="R95" s="10">
        <f t="shared" si="13"/>
        <v>100</v>
      </c>
      <c r="S95" s="11" t="str">
        <f>IF(COUNTA(A95),IF(ISERROR(VLOOKUP(M95+AB95,計算!$A$16:$B$219,2)),"",VLOOKUP(M95+AB95,計算!$A$16:$B$219,2)),"")</f>
        <v/>
      </c>
      <c r="T95" s="9">
        <f t="shared" si="15"/>
        <v>100</v>
      </c>
      <c r="U95" s="10">
        <f t="shared" si="16"/>
        <v>100</v>
      </c>
      <c r="V95" s="11" t="str">
        <f>IF(COUNTA(A95),IF(ISERROR(VLOOKUP(N95+AB95,計算!$A$16:$B$219,2)),"",VLOOKUP(N95+AB95,計算!$A$16:$B$219,2)),"")</f>
        <v/>
      </c>
      <c r="W95" s="9">
        <f t="shared" si="17"/>
        <v>100</v>
      </c>
      <c r="X95" s="10">
        <f t="shared" si="18"/>
        <v>100</v>
      </c>
      <c r="Y95" s="11" t="str">
        <f>IF(COUNTA(A95),IF(ISERROR(VLOOKUP(O95+AB95,計算!$A$16:$B$219,2)),"",VLOOKUP(O95+AB95,計算!$A$16:$B$219,2)),"")</f>
        <v/>
      </c>
      <c r="Z95" s="19" t="str">
        <f>IF(COUNTA(A95),IF(ISERROR(VLOOKUP(MIN(M95,N95,O95)+AB95,計算!$A$16:$B$219,2)),"",VLOOKUP(MIN(M95,N95,O95)+AB95,計算!$A$16:$B$219,2)),"")</f>
        <v/>
      </c>
      <c r="AB95" s="20">
        <v>300</v>
      </c>
    </row>
    <row r="96" spans="1:28" x14ac:dyDescent="0.15">
      <c r="A96" s="16"/>
      <c r="B96" s="41" t="str">
        <f>IF(A96="","",団体設定!$B$6&amp;"-B"&amp;団体設定!$H$5&amp;"-"&amp;A96)</f>
        <v/>
      </c>
      <c r="C96" s="53"/>
      <c r="D96" s="16"/>
      <c r="E96" s="16"/>
      <c r="F96" s="16"/>
      <c r="G96" s="12" t="s">
        <v>57</v>
      </c>
      <c r="H96" s="16"/>
      <c r="I96" s="12" t="s">
        <v>58</v>
      </c>
      <c r="J96" s="16"/>
      <c r="K96" s="12" t="s">
        <v>60</v>
      </c>
      <c r="L96" s="7" t="s">
        <v>66</v>
      </c>
      <c r="M96" s="16"/>
      <c r="N96" s="16"/>
      <c r="O96" s="16"/>
      <c r="P96" s="13">
        <f t="shared" si="14"/>
        <v>0</v>
      </c>
      <c r="Q96" s="9">
        <f t="shared" si="19"/>
        <v>100</v>
      </c>
      <c r="R96" s="10">
        <f t="shared" si="13"/>
        <v>100</v>
      </c>
      <c r="S96" s="11" t="str">
        <f>IF(COUNTA(A96),IF(ISERROR(VLOOKUP(M96+AB96,計算!$A$16:$B$219,2)),"",VLOOKUP(M96+AB96,計算!$A$16:$B$219,2)),"")</f>
        <v/>
      </c>
      <c r="T96" s="9">
        <f t="shared" si="15"/>
        <v>100</v>
      </c>
      <c r="U96" s="10">
        <f t="shared" si="16"/>
        <v>100</v>
      </c>
      <c r="V96" s="11" t="str">
        <f>IF(COUNTA(A96),IF(ISERROR(VLOOKUP(N96+AB96,計算!$A$16:$B$219,2)),"",VLOOKUP(N96+AB96,計算!$A$16:$B$219,2)),"")</f>
        <v/>
      </c>
      <c r="W96" s="9">
        <f t="shared" si="17"/>
        <v>100</v>
      </c>
      <c r="X96" s="10">
        <f t="shared" si="18"/>
        <v>100</v>
      </c>
      <c r="Y96" s="11" t="str">
        <f>IF(COUNTA(A96),IF(ISERROR(VLOOKUP(O96+AB96,計算!$A$16:$B$219,2)),"",VLOOKUP(O96+AB96,計算!$A$16:$B$219,2)),"")</f>
        <v/>
      </c>
      <c r="Z96" s="19" t="str">
        <f>IF(COUNTA(A96),IF(ISERROR(VLOOKUP(MIN(M96,N96,O96)+AB96,計算!$A$16:$B$219,2)),"",VLOOKUP(MIN(M96,N96,O96)+AB96,計算!$A$16:$B$219,2)),"")</f>
        <v/>
      </c>
      <c r="AB96" s="20">
        <v>300</v>
      </c>
    </row>
    <row r="97" spans="1:28" x14ac:dyDescent="0.15">
      <c r="A97" s="16"/>
      <c r="B97" s="41" t="str">
        <f>IF(A97="","",団体設定!$B$6&amp;"-B"&amp;団体設定!$H$5&amp;"-"&amp;A97)</f>
        <v/>
      </c>
      <c r="C97" s="53"/>
      <c r="D97" s="16"/>
      <c r="E97" s="16"/>
      <c r="F97" s="16"/>
      <c r="G97" s="12" t="s">
        <v>57</v>
      </c>
      <c r="H97" s="16"/>
      <c r="I97" s="12" t="s">
        <v>58</v>
      </c>
      <c r="J97" s="16"/>
      <c r="K97" s="12" t="s">
        <v>60</v>
      </c>
      <c r="L97" s="7" t="s">
        <v>66</v>
      </c>
      <c r="M97" s="16"/>
      <c r="N97" s="16"/>
      <c r="O97" s="16"/>
      <c r="P97" s="13">
        <f t="shared" si="14"/>
        <v>0</v>
      </c>
      <c r="Q97" s="9">
        <f t="shared" si="19"/>
        <v>100</v>
      </c>
      <c r="R97" s="10">
        <f t="shared" si="13"/>
        <v>100</v>
      </c>
      <c r="S97" s="11" t="str">
        <f>IF(COUNTA(A97),IF(ISERROR(VLOOKUP(M97+AB97,計算!$A$16:$B$219,2)),"",VLOOKUP(M97+AB97,計算!$A$16:$B$219,2)),"")</f>
        <v/>
      </c>
      <c r="T97" s="9">
        <f t="shared" si="15"/>
        <v>100</v>
      </c>
      <c r="U97" s="10">
        <f t="shared" si="16"/>
        <v>100</v>
      </c>
      <c r="V97" s="11" t="str">
        <f>IF(COUNTA(A97),IF(ISERROR(VLOOKUP(N97+AB97,計算!$A$16:$B$219,2)),"",VLOOKUP(N97+AB97,計算!$A$16:$B$219,2)),"")</f>
        <v/>
      </c>
      <c r="W97" s="9">
        <f t="shared" si="17"/>
        <v>100</v>
      </c>
      <c r="X97" s="10">
        <f t="shared" si="18"/>
        <v>100</v>
      </c>
      <c r="Y97" s="11" t="str">
        <f>IF(COUNTA(A97),IF(ISERROR(VLOOKUP(O97+AB97,計算!$A$16:$B$219,2)),"",VLOOKUP(O97+AB97,計算!$A$16:$B$219,2)),"")</f>
        <v/>
      </c>
      <c r="Z97" s="19" t="str">
        <f>IF(COUNTA(A97),IF(ISERROR(VLOOKUP(MIN(M97,N97,O97)+AB97,計算!$A$16:$B$219,2)),"",VLOOKUP(MIN(M97,N97,O97)+AB97,計算!$A$16:$B$219,2)),"")</f>
        <v/>
      </c>
      <c r="AB97" s="20">
        <v>300</v>
      </c>
    </row>
    <row r="98" spans="1:28" x14ac:dyDescent="0.15">
      <c r="A98" s="16"/>
      <c r="B98" s="41" t="str">
        <f>IF(A98="","",団体設定!$B$6&amp;"-B"&amp;団体設定!$H$5&amp;"-"&amp;A98)</f>
        <v/>
      </c>
      <c r="C98" s="53"/>
      <c r="D98" s="16"/>
      <c r="E98" s="16"/>
      <c r="F98" s="16"/>
      <c r="G98" s="12" t="s">
        <v>57</v>
      </c>
      <c r="H98" s="16"/>
      <c r="I98" s="12" t="s">
        <v>58</v>
      </c>
      <c r="J98" s="16"/>
      <c r="K98" s="12" t="s">
        <v>60</v>
      </c>
      <c r="L98" s="7" t="s">
        <v>66</v>
      </c>
      <c r="M98" s="16"/>
      <c r="N98" s="16"/>
      <c r="O98" s="16"/>
      <c r="P98" s="13">
        <f t="shared" si="14"/>
        <v>0</v>
      </c>
      <c r="Q98" s="9">
        <f t="shared" si="19"/>
        <v>100</v>
      </c>
      <c r="R98" s="10">
        <f t="shared" si="13"/>
        <v>100</v>
      </c>
      <c r="S98" s="11" t="str">
        <f>IF(COUNTA(A98),IF(ISERROR(VLOOKUP(M98+AB98,計算!$A$16:$B$219,2)),"",VLOOKUP(M98+AB98,計算!$A$16:$B$219,2)),"")</f>
        <v/>
      </c>
      <c r="T98" s="9">
        <f t="shared" si="15"/>
        <v>100</v>
      </c>
      <c r="U98" s="10">
        <f t="shared" si="16"/>
        <v>100</v>
      </c>
      <c r="V98" s="11" t="str">
        <f>IF(COUNTA(A98),IF(ISERROR(VLOOKUP(N98+AB98,計算!$A$16:$B$219,2)),"",VLOOKUP(N98+AB98,計算!$A$16:$B$219,2)),"")</f>
        <v/>
      </c>
      <c r="W98" s="9">
        <f t="shared" si="17"/>
        <v>100</v>
      </c>
      <c r="X98" s="10">
        <f t="shared" si="18"/>
        <v>100</v>
      </c>
      <c r="Y98" s="11" t="str">
        <f>IF(COUNTA(A98),IF(ISERROR(VLOOKUP(O98+AB98,計算!$A$16:$B$219,2)),"",VLOOKUP(O98+AB98,計算!$A$16:$B$219,2)),"")</f>
        <v/>
      </c>
      <c r="Z98" s="19" t="str">
        <f>IF(COUNTA(A98),IF(ISERROR(VLOOKUP(MIN(M98,N98,O98)+AB98,計算!$A$16:$B$219,2)),"",VLOOKUP(MIN(M98,N98,O98)+AB98,計算!$A$16:$B$219,2)),"")</f>
        <v/>
      </c>
      <c r="AB98" s="20">
        <v>300</v>
      </c>
    </row>
    <row r="99" spans="1:28" x14ac:dyDescent="0.15">
      <c r="A99" s="16"/>
      <c r="B99" s="41" t="str">
        <f>IF(A99="","",団体設定!$B$6&amp;"-B"&amp;団体設定!$H$5&amp;"-"&amp;A99)</f>
        <v/>
      </c>
      <c r="C99" s="53"/>
      <c r="D99" s="16"/>
      <c r="E99" s="16"/>
      <c r="F99" s="16"/>
      <c r="G99" s="12" t="s">
        <v>57</v>
      </c>
      <c r="H99" s="16"/>
      <c r="I99" s="12" t="s">
        <v>58</v>
      </c>
      <c r="J99" s="16"/>
      <c r="K99" s="12" t="s">
        <v>60</v>
      </c>
      <c r="L99" s="7" t="s">
        <v>66</v>
      </c>
      <c r="M99" s="16"/>
      <c r="N99" s="16"/>
      <c r="O99" s="16"/>
      <c r="P99" s="13">
        <f t="shared" si="14"/>
        <v>0</v>
      </c>
      <c r="Q99" s="9">
        <f t="shared" si="19"/>
        <v>100</v>
      </c>
      <c r="R99" s="10">
        <f t="shared" si="13"/>
        <v>100</v>
      </c>
      <c r="S99" s="11" t="str">
        <f>IF(COUNTA(A99),IF(ISERROR(VLOOKUP(M99+AB99,計算!$A$16:$B$219,2)),"",VLOOKUP(M99+AB99,計算!$A$16:$B$219,2)),"")</f>
        <v/>
      </c>
      <c r="T99" s="9">
        <f t="shared" si="15"/>
        <v>100</v>
      </c>
      <c r="U99" s="10">
        <f t="shared" si="16"/>
        <v>100</v>
      </c>
      <c r="V99" s="11" t="str">
        <f>IF(COUNTA(A99),IF(ISERROR(VLOOKUP(N99+AB99,計算!$A$16:$B$219,2)),"",VLOOKUP(N99+AB99,計算!$A$16:$B$219,2)),"")</f>
        <v/>
      </c>
      <c r="W99" s="9">
        <f t="shared" si="17"/>
        <v>100</v>
      </c>
      <c r="X99" s="10">
        <f t="shared" si="18"/>
        <v>100</v>
      </c>
      <c r="Y99" s="11" t="str">
        <f>IF(COUNTA(A99),IF(ISERROR(VLOOKUP(O99+AB99,計算!$A$16:$B$219,2)),"",VLOOKUP(O99+AB99,計算!$A$16:$B$219,2)),"")</f>
        <v/>
      </c>
      <c r="Z99" s="19" t="str">
        <f>IF(COUNTA(A99),IF(ISERROR(VLOOKUP(MIN(M99,N99,O99)+AB99,計算!$A$16:$B$219,2)),"",VLOOKUP(MIN(M99,N99,O99)+AB99,計算!$A$16:$B$219,2)),"")</f>
        <v/>
      </c>
      <c r="AB99" s="20">
        <v>300</v>
      </c>
    </row>
    <row r="100" spans="1:28" x14ac:dyDescent="0.15">
      <c r="A100" s="16"/>
      <c r="B100" s="41" t="str">
        <f>IF(A100="","",団体設定!$B$6&amp;"-B"&amp;団体設定!$H$5&amp;"-"&amp;A100)</f>
        <v/>
      </c>
      <c r="C100" s="53"/>
      <c r="D100" s="16"/>
      <c r="E100" s="16"/>
      <c r="F100" s="16"/>
      <c r="G100" s="12" t="s">
        <v>57</v>
      </c>
      <c r="H100" s="16"/>
      <c r="I100" s="12" t="s">
        <v>58</v>
      </c>
      <c r="J100" s="16"/>
      <c r="K100" s="12" t="s">
        <v>60</v>
      </c>
      <c r="L100" s="7" t="s">
        <v>66</v>
      </c>
      <c r="M100" s="16"/>
      <c r="N100" s="16"/>
      <c r="O100" s="16"/>
      <c r="P100" s="13">
        <f t="shared" si="14"/>
        <v>0</v>
      </c>
      <c r="Q100" s="9">
        <f t="shared" si="19"/>
        <v>100</v>
      </c>
      <c r="R100" s="10">
        <f t="shared" si="13"/>
        <v>100</v>
      </c>
      <c r="S100" s="11" t="str">
        <f>IF(COUNTA(A100),IF(ISERROR(VLOOKUP(M100+AB100,計算!$A$16:$B$219,2)),"",VLOOKUP(M100+AB100,計算!$A$16:$B$219,2)),"")</f>
        <v/>
      </c>
      <c r="T100" s="9">
        <f t="shared" si="15"/>
        <v>100</v>
      </c>
      <c r="U100" s="10">
        <f t="shared" si="16"/>
        <v>100</v>
      </c>
      <c r="V100" s="11" t="str">
        <f>IF(COUNTA(A100),IF(ISERROR(VLOOKUP(N100+AB100,計算!$A$16:$B$219,2)),"",VLOOKUP(N100+AB100,計算!$A$16:$B$219,2)),"")</f>
        <v/>
      </c>
      <c r="W100" s="9">
        <f t="shared" si="17"/>
        <v>100</v>
      </c>
      <c r="X100" s="10">
        <f t="shared" si="18"/>
        <v>100</v>
      </c>
      <c r="Y100" s="11" t="str">
        <f>IF(COUNTA(A100),IF(ISERROR(VLOOKUP(O100+AB100,計算!$A$16:$B$219,2)),"",VLOOKUP(O100+AB100,計算!$A$16:$B$219,2)),"")</f>
        <v/>
      </c>
      <c r="Z100" s="19" t="str">
        <f>IF(COUNTA(A100),IF(ISERROR(VLOOKUP(MIN(M100,N100,O100)+AB100,計算!$A$16:$B$219,2)),"",VLOOKUP(MIN(M100,N100,O100)+AB100,計算!$A$16:$B$219,2)),"")</f>
        <v/>
      </c>
      <c r="AB100" s="20">
        <v>300</v>
      </c>
    </row>
    <row r="101" spans="1:28" x14ac:dyDescent="0.15">
      <c r="A101" s="16"/>
      <c r="B101" s="41" t="str">
        <f>IF(A101="","",団体設定!$B$6&amp;"-B"&amp;団体設定!$H$5&amp;"-"&amp;A101)</f>
        <v/>
      </c>
      <c r="C101" s="53"/>
      <c r="D101" s="16"/>
      <c r="E101" s="16"/>
      <c r="F101" s="16"/>
      <c r="G101" s="12" t="s">
        <v>57</v>
      </c>
      <c r="H101" s="16"/>
      <c r="I101" s="12" t="s">
        <v>58</v>
      </c>
      <c r="J101" s="16"/>
      <c r="K101" s="12" t="s">
        <v>60</v>
      </c>
      <c r="L101" s="7" t="s">
        <v>66</v>
      </c>
      <c r="M101" s="16"/>
      <c r="N101" s="16"/>
      <c r="O101" s="16"/>
      <c r="P101" s="13">
        <f t="shared" si="14"/>
        <v>0</v>
      </c>
      <c r="Q101" s="9">
        <f t="shared" si="19"/>
        <v>100</v>
      </c>
      <c r="R101" s="10">
        <f t="shared" si="13"/>
        <v>100</v>
      </c>
      <c r="S101" s="11" t="str">
        <f>IF(COUNTA(A101),IF(ISERROR(VLOOKUP(M101+AB101,計算!$A$16:$B$219,2)),"",VLOOKUP(M101+AB101,計算!$A$16:$B$219,2)),"")</f>
        <v/>
      </c>
      <c r="T101" s="9">
        <f t="shared" si="15"/>
        <v>100</v>
      </c>
      <c r="U101" s="10">
        <f t="shared" si="16"/>
        <v>100</v>
      </c>
      <c r="V101" s="11" t="str">
        <f>IF(COUNTA(A101),IF(ISERROR(VLOOKUP(N101+AB101,計算!$A$16:$B$219,2)),"",VLOOKUP(N101+AB101,計算!$A$16:$B$219,2)),"")</f>
        <v/>
      </c>
      <c r="W101" s="9">
        <f t="shared" si="17"/>
        <v>100</v>
      </c>
      <c r="X101" s="10">
        <f t="shared" si="18"/>
        <v>100</v>
      </c>
      <c r="Y101" s="11" t="str">
        <f>IF(COUNTA(A101),IF(ISERROR(VLOOKUP(O101+AB101,計算!$A$16:$B$219,2)),"",VLOOKUP(O101+AB101,計算!$A$16:$B$219,2)),"")</f>
        <v/>
      </c>
      <c r="Z101" s="19" t="str">
        <f>IF(COUNTA(A101),IF(ISERROR(VLOOKUP(MIN(M101,N101,O101)+AB101,計算!$A$16:$B$219,2)),"",VLOOKUP(MIN(M101,N101,O101)+AB101,計算!$A$16:$B$219,2)),"")</f>
        <v/>
      </c>
      <c r="AB101" s="20">
        <v>300</v>
      </c>
    </row>
    <row r="102" spans="1:28" x14ac:dyDescent="0.15">
      <c r="A102" s="16"/>
      <c r="B102" s="41" t="str">
        <f>IF(A102="","",団体設定!$B$6&amp;"-B"&amp;団体設定!$H$5&amp;"-"&amp;A102)</f>
        <v/>
      </c>
      <c r="C102" s="53"/>
      <c r="D102" s="16"/>
      <c r="E102" s="16"/>
      <c r="F102" s="16"/>
      <c r="G102" s="12" t="s">
        <v>57</v>
      </c>
      <c r="H102" s="16"/>
      <c r="I102" s="12" t="s">
        <v>58</v>
      </c>
      <c r="J102" s="16"/>
      <c r="K102" s="12" t="s">
        <v>60</v>
      </c>
      <c r="L102" s="7" t="s">
        <v>66</v>
      </c>
      <c r="M102" s="16"/>
      <c r="N102" s="16"/>
      <c r="O102" s="16"/>
      <c r="P102" s="13">
        <f t="shared" si="14"/>
        <v>0</v>
      </c>
      <c r="Q102" s="9">
        <f t="shared" si="19"/>
        <v>100</v>
      </c>
      <c r="R102" s="10">
        <f t="shared" si="13"/>
        <v>100</v>
      </c>
      <c r="S102" s="11" t="str">
        <f>IF(COUNTA(A102),IF(ISERROR(VLOOKUP(M102+AB102,計算!$A$16:$B$219,2)),"",VLOOKUP(M102+AB102,計算!$A$16:$B$219,2)),"")</f>
        <v/>
      </c>
      <c r="T102" s="9">
        <f t="shared" si="15"/>
        <v>100</v>
      </c>
      <c r="U102" s="10">
        <f t="shared" si="16"/>
        <v>100</v>
      </c>
      <c r="V102" s="11" t="str">
        <f>IF(COUNTA(A102),IF(ISERROR(VLOOKUP(N102+AB102,計算!$A$16:$B$219,2)),"",VLOOKUP(N102+AB102,計算!$A$16:$B$219,2)),"")</f>
        <v/>
      </c>
      <c r="W102" s="9">
        <f t="shared" si="17"/>
        <v>100</v>
      </c>
      <c r="X102" s="10">
        <f t="shared" si="18"/>
        <v>100</v>
      </c>
      <c r="Y102" s="11" t="str">
        <f>IF(COUNTA(A102),IF(ISERROR(VLOOKUP(O102+AB102,計算!$A$16:$B$219,2)),"",VLOOKUP(O102+AB102,計算!$A$16:$B$219,2)),"")</f>
        <v/>
      </c>
      <c r="Z102" s="19" t="str">
        <f>IF(COUNTA(A102),IF(ISERROR(VLOOKUP(MIN(M102,N102,O102)+AB102,計算!$A$16:$B$219,2)),"",VLOOKUP(MIN(M102,N102,O102)+AB102,計算!$A$16:$B$219,2)),"")</f>
        <v/>
      </c>
      <c r="AB102" s="20">
        <v>300</v>
      </c>
    </row>
    <row r="103" spans="1:28" x14ac:dyDescent="0.15">
      <c r="A103" s="16"/>
      <c r="B103" s="41" t="str">
        <f>IF(A103="","",団体設定!$B$6&amp;"-B"&amp;団体設定!$H$5&amp;"-"&amp;A103)</f>
        <v/>
      </c>
      <c r="C103" s="53"/>
      <c r="D103" s="16"/>
      <c r="E103" s="16"/>
      <c r="F103" s="16"/>
      <c r="G103" s="12" t="s">
        <v>57</v>
      </c>
      <c r="H103" s="16"/>
      <c r="I103" s="12" t="s">
        <v>58</v>
      </c>
      <c r="J103" s="16"/>
      <c r="K103" s="12" t="s">
        <v>60</v>
      </c>
      <c r="L103" s="7" t="s">
        <v>66</v>
      </c>
      <c r="M103" s="16"/>
      <c r="N103" s="16"/>
      <c r="O103" s="16"/>
      <c r="P103" s="13">
        <f t="shared" si="14"/>
        <v>0</v>
      </c>
      <c r="Q103" s="9">
        <f t="shared" si="19"/>
        <v>100</v>
      </c>
      <c r="R103" s="10">
        <f t="shared" si="13"/>
        <v>100</v>
      </c>
      <c r="S103" s="11" t="str">
        <f>IF(COUNTA(A103),IF(ISERROR(VLOOKUP(M103+AB103,計算!$A$16:$B$219,2)),"",VLOOKUP(M103+AB103,計算!$A$16:$B$219,2)),"")</f>
        <v/>
      </c>
      <c r="T103" s="9">
        <f t="shared" si="15"/>
        <v>100</v>
      </c>
      <c r="U103" s="10">
        <f t="shared" si="16"/>
        <v>100</v>
      </c>
      <c r="V103" s="11" t="str">
        <f>IF(COUNTA(A103),IF(ISERROR(VLOOKUP(N103+AB103,計算!$A$16:$B$219,2)),"",VLOOKUP(N103+AB103,計算!$A$16:$B$219,2)),"")</f>
        <v/>
      </c>
      <c r="W103" s="9">
        <f t="shared" si="17"/>
        <v>100</v>
      </c>
      <c r="X103" s="10">
        <f t="shared" si="18"/>
        <v>100</v>
      </c>
      <c r="Y103" s="11" t="str">
        <f>IF(COUNTA(A103),IF(ISERROR(VLOOKUP(O103+AB103,計算!$A$16:$B$219,2)),"",VLOOKUP(O103+AB103,計算!$A$16:$B$219,2)),"")</f>
        <v/>
      </c>
      <c r="Z103" s="19" t="str">
        <f>IF(COUNTA(A103),IF(ISERROR(VLOOKUP(MIN(M103,N103,O103)+AB103,計算!$A$16:$B$219,2)),"",VLOOKUP(MIN(M103,N103,O103)+AB103,計算!$A$16:$B$219,2)),"")</f>
        <v/>
      </c>
      <c r="AB103" s="20">
        <v>300</v>
      </c>
    </row>
    <row r="104" spans="1:28" x14ac:dyDescent="0.15">
      <c r="A104" s="16"/>
      <c r="B104" s="41" t="str">
        <f>IF(A104="","",団体設定!$B$6&amp;"-B"&amp;団体設定!$H$5&amp;"-"&amp;A104)</f>
        <v/>
      </c>
      <c r="C104" s="53"/>
      <c r="D104" s="16"/>
      <c r="E104" s="16"/>
      <c r="F104" s="16"/>
      <c r="G104" s="12" t="s">
        <v>57</v>
      </c>
      <c r="H104" s="16"/>
      <c r="I104" s="12" t="s">
        <v>58</v>
      </c>
      <c r="J104" s="16"/>
      <c r="K104" s="12" t="s">
        <v>60</v>
      </c>
      <c r="L104" s="7" t="s">
        <v>66</v>
      </c>
      <c r="M104" s="16"/>
      <c r="N104" s="16"/>
      <c r="O104" s="16"/>
      <c r="P104" s="13">
        <f t="shared" si="14"/>
        <v>0</v>
      </c>
      <c r="Q104" s="9">
        <f t="shared" si="19"/>
        <v>100</v>
      </c>
      <c r="R104" s="10">
        <f t="shared" si="13"/>
        <v>100</v>
      </c>
      <c r="S104" s="11" t="str">
        <f>IF(COUNTA(A104),IF(ISERROR(VLOOKUP(M104+AB104,計算!$A$16:$B$219,2)),"",VLOOKUP(M104+AB104,計算!$A$16:$B$219,2)),"")</f>
        <v/>
      </c>
      <c r="T104" s="9">
        <f t="shared" si="15"/>
        <v>100</v>
      </c>
      <c r="U104" s="10">
        <f t="shared" si="16"/>
        <v>100</v>
      </c>
      <c r="V104" s="11" t="str">
        <f>IF(COUNTA(A104),IF(ISERROR(VLOOKUP(N104+AB104,計算!$A$16:$B$219,2)),"",VLOOKUP(N104+AB104,計算!$A$16:$B$219,2)),"")</f>
        <v/>
      </c>
      <c r="W104" s="9">
        <f t="shared" si="17"/>
        <v>100</v>
      </c>
      <c r="X104" s="10">
        <f t="shared" si="18"/>
        <v>100</v>
      </c>
      <c r="Y104" s="11" t="str">
        <f>IF(COUNTA(A104),IF(ISERROR(VLOOKUP(O104+AB104,計算!$A$16:$B$219,2)),"",VLOOKUP(O104+AB104,計算!$A$16:$B$219,2)),"")</f>
        <v/>
      </c>
      <c r="Z104" s="19" t="str">
        <f>IF(COUNTA(A104),IF(ISERROR(VLOOKUP(MIN(M104,N104,O104)+AB104,計算!$A$16:$B$219,2)),"",VLOOKUP(MIN(M104,N104,O104)+AB104,計算!$A$16:$B$219,2)),"")</f>
        <v/>
      </c>
      <c r="AB104" s="20">
        <v>300</v>
      </c>
    </row>
    <row r="105" spans="1:28" x14ac:dyDescent="0.15">
      <c r="A105" s="16"/>
      <c r="B105" s="41" t="str">
        <f>IF(A105="","",団体設定!$B$6&amp;"-B"&amp;団体設定!$H$5&amp;"-"&amp;A105)</f>
        <v/>
      </c>
      <c r="C105" s="53"/>
      <c r="D105" s="16"/>
      <c r="E105" s="16"/>
      <c r="F105" s="16"/>
      <c r="G105" s="12" t="s">
        <v>57</v>
      </c>
      <c r="H105" s="16"/>
      <c r="I105" s="12" t="s">
        <v>58</v>
      </c>
      <c r="J105" s="16"/>
      <c r="K105" s="12" t="s">
        <v>60</v>
      </c>
      <c r="L105" s="7" t="s">
        <v>66</v>
      </c>
      <c r="M105" s="16"/>
      <c r="N105" s="16"/>
      <c r="O105" s="16"/>
      <c r="P105" s="13">
        <f t="shared" si="14"/>
        <v>0</v>
      </c>
      <c r="Q105" s="9">
        <f t="shared" si="19"/>
        <v>100</v>
      </c>
      <c r="R105" s="10">
        <f t="shared" si="13"/>
        <v>100</v>
      </c>
      <c r="S105" s="11" t="str">
        <f>IF(COUNTA(A105),IF(ISERROR(VLOOKUP(M105+AB105,計算!$A$16:$B$219,2)),"",VLOOKUP(M105+AB105,計算!$A$16:$B$219,2)),"")</f>
        <v/>
      </c>
      <c r="T105" s="9">
        <f t="shared" si="15"/>
        <v>100</v>
      </c>
      <c r="U105" s="10">
        <f t="shared" si="16"/>
        <v>100</v>
      </c>
      <c r="V105" s="11" t="str">
        <f>IF(COUNTA(A105),IF(ISERROR(VLOOKUP(N105+AB105,計算!$A$16:$B$219,2)),"",VLOOKUP(N105+AB105,計算!$A$16:$B$219,2)),"")</f>
        <v/>
      </c>
      <c r="W105" s="9">
        <f t="shared" si="17"/>
        <v>100</v>
      </c>
      <c r="X105" s="10">
        <f t="shared" si="18"/>
        <v>100</v>
      </c>
      <c r="Y105" s="11" t="str">
        <f>IF(COUNTA(A105),IF(ISERROR(VLOOKUP(O105+AB105,計算!$A$16:$B$219,2)),"",VLOOKUP(O105+AB105,計算!$A$16:$B$219,2)),"")</f>
        <v/>
      </c>
      <c r="Z105" s="19" t="str">
        <f>IF(COUNTA(A105),IF(ISERROR(VLOOKUP(MIN(M105,N105,O105)+AB105,計算!$A$16:$B$219,2)),"",VLOOKUP(MIN(M105,N105,O105)+AB105,計算!$A$16:$B$219,2)),"")</f>
        <v/>
      </c>
      <c r="AB105" s="20">
        <v>300</v>
      </c>
    </row>
    <row r="106" spans="1:28" x14ac:dyDescent="0.15">
      <c r="A106" s="16"/>
      <c r="B106" s="41" t="str">
        <f>IF(A106="","",団体設定!$B$6&amp;"-B"&amp;団体設定!$H$5&amp;"-"&amp;A106)</f>
        <v/>
      </c>
      <c r="C106" s="53"/>
      <c r="D106" s="16"/>
      <c r="E106" s="16"/>
      <c r="F106" s="16"/>
      <c r="G106" s="12" t="s">
        <v>57</v>
      </c>
      <c r="H106" s="16"/>
      <c r="I106" s="12" t="s">
        <v>58</v>
      </c>
      <c r="J106" s="16"/>
      <c r="K106" s="12" t="s">
        <v>60</v>
      </c>
      <c r="L106" s="7" t="s">
        <v>66</v>
      </c>
      <c r="M106" s="16"/>
      <c r="N106" s="16"/>
      <c r="O106" s="16"/>
      <c r="P106" s="13">
        <f t="shared" si="14"/>
        <v>0</v>
      </c>
      <c r="Q106" s="9">
        <f t="shared" si="19"/>
        <v>100</v>
      </c>
      <c r="R106" s="10">
        <f t="shared" si="13"/>
        <v>100</v>
      </c>
      <c r="S106" s="11" t="str">
        <f>IF(COUNTA(A106),IF(ISERROR(VLOOKUP(M106+AB106,計算!$A$16:$B$219,2)),"",VLOOKUP(M106+AB106,計算!$A$16:$B$219,2)),"")</f>
        <v/>
      </c>
      <c r="T106" s="9">
        <f t="shared" si="15"/>
        <v>100</v>
      </c>
      <c r="U106" s="10">
        <f t="shared" si="16"/>
        <v>100</v>
      </c>
      <c r="V106" s="11" t="str">
        <f>IF(COUNTA(A106),IF(ISERROR(VLOOKUP(N106+AB106,計算!$A$16:$B$219,2)),"",VLOOKUP(N106+AB106,計算!$A$16:$B$219,2)),"")</f>
        <v/>
      </c>
      <c r="W106" s="9">
        <f t="shared" si="17"/>
        <v>100</v>
      </c>
      <c r="X106" s="10">
        <f t="shared" si="18"/>
        <v>100</v>
      </c>
      <c r="Y106" s="11" t="str">
        <f>IF(COUNTA(A106),IF(ISERROR(VLOOKUP(O106+AB106,計算!$A$16:$B$219,2)),"",VLOOKUP(O106+AB106,計算!$A$16:$B$219,2)),"")</f>
        <v/>
      </c>
      <c r="Z106" s="19" t="str">
        <f>IF(COUNTA(A106),IF(ISERROR(VLOOKUP(MIN(M106,N106,O106)+AB106,計算!$A$16:$B$219,2)),"",VLOOKUP(MIN(M106,N106,O106)+AB106,計算!$A$16:$B$219,2)),"")</f>
        <v/>
      </c>
      <c r="AB106" s="20">
        <v>300</v>
      </c>
    </row>
    <row r="107" spans="1:28" x14ac:dyDescent="0.15">
      <c r="A107" s="16"/>
      <c r="B107" s="41" t="str">
        <f>IF(A107="","",団体設定!$B$6&amp;"-B"&amp;団体設定!$H$5&amp;"-"&amp;A107)</f>
        <v/>
      </c>
      <c r="C107" s="53"/>
      <c r="D107" s="16"/>
      <c r="E107" s="16"/>
      <c r="F107" s="16"/>
      <c r="G107" s="12" t="s">
        <v>57</v>
      </c>
      <c r="H107" s="16"/>
      <c r="I107" s="12" t="s">
        <v>58</v>
      </c>
      <c r="J107" s="16"/>
      <c r="K107" s="12" t="s">
        <v>60</v>
      </c>
      <c r="L107" s="7" t="s">
        <v>66</v>
      </c>
      <c r="M107" s="16"/>
      <c r="N107" s="16"/>
      <c r="O107" s="16"/>
      <c r="P107" s="13">
        <f t="shared" si="14"/>
        <v>0</v>
      </c>
      <c r="Q107" s="9">
        <f t="shared" si="19"/>
        <v>100</v>
      </c>
      <c r="R107" s="10">
        <f t="shared" si="13"/>
        <v>100</v>
      </c>
      <c r="S107" s="11" t="str">
        <f>IF(COUNTA(A107),IF(ISERROR(VLOOKUP(M107+AB107,計算!$A$16:$B$219,2)),"",VLOOKUP(M107+AB107,計算!$A$16:$B$219,2)),"")</f>
        <v/>
      </c>
      <c r="T107" s="9">
        <f t="shared" si="15"/>
        <v>100</v>
      </c>
      <c r="U107" s="10">
        <f t="shared" si="16"/>
        <v>100</v>
      </c>
      <c r="V107" s="11" t="str">
        <f>IF(COUNTA(A107),IF(ISERROR(VLOOKUP(N107+AB107,計算!$A$16:$B$219,2)),"",VLOOKUP(N107+AB107,計算!$A$16:$B$219,2)),"")</f>
        <v/>
      </c>
      <c r="W107" s="9">
        <f t="shared" si="17"/>
        <v>100</v>
      </c>
      <c r="X107" s="10">
        <f t="shared" si="18"/>
        <v>100</v>
      </c>
      <c r="Y107" s="11" t="str">
        <f>IF(COUNTA(A107),IF(ISERROR(VLOOKUP(O107+AB107,計算!$A$16:$B$219,2)),"",VLOOKUP(O107+AB107,計算!$A$16:$B$219,2)),"")</f>
        <v/>
      </c>
      <c r="Z107" s="19" t="str">
        <f>IF(COUNTA(A107),IF(ISERROR(VLOOKUP(MIN(M107,N107,O107)+AB107,計算!$A$16:$B$219,2)),"",VLOOKUP(MIN(M107,N107,O107)+AB107,計算!$A$16:$B$219,2)),"")</f>
        <v/>
      </c>
      <c r="AB107" s="20">
        <v>300</v>
      </c>
    </row>
    <row r="108" spans="1:28" x14ac:dyDescent="0.15">
      <c r="A108" s="16"/>
      <c r="B108" s="41" t="str">
        <f>IF(A108="","",団体設定!$B$6&amp;"-B"&amp;団体設定!$H$5&amp;"-"&amp;A108)</f>
        <v/>
      </c>
      <c r="C108" s="53"/>
      <c r="D108" s="16"/>
      <c r="E108" s="16"/>
      <c r="F108" s="16"/>
      <c r="G108" s="12" t="s">
        <v>57</v>
      </c>
      <c r="H108" s="16"/>
      <c r="I108" s="12" t="s">
        <v>58</v>
      </c>
      <c r="J108" s="16"/>
      <c r="K108" s="12" t="s">
        <v>60</v>
      </c>
      <c r="L108" s="7" t="s">
        <v>66</v>
      </c>
      <c r="M108" s="16"/>
      <c r="N108" s="16"/>
      <c r="O108" s="16"/>
      <c r="P108" s="13">
        <f t="shared" si="14"/>
        <v>0</v>
      </c>
      <c r="Q108" s="9">
        <f t="shared" si="19"/>
        <v>100</v>
      </c>
      <c r="R108" s="10">
        <f t="shared" si="13"/>
        <v>100</v>
      </c>
      <c r="S108" s="11" t="str">
        <f>IF(COUNTA(A108),IF(ISERROR(VLOOKUP(M108+AB108,計算!$A$16:$B$219,2)),"",VLOOKUP(M108+AB108,計算!$A$16:$B$219,2)),"")</f>
        <v/>
      </c>
      <c r="T108" s="9">
        <f t="shared" si="15"/>
        <v>100</v>
      </c>
      <c r="U108" s="10">
        <f t="shared" si="16"/>
        <v>100</v>
      </c>
      <c r="V108" s="11" t="str">
        <f>IF(COUNTA(A108),IF(ISERROR(VLOOKUP(N108+AB108,計算!$A$16:$B$219,2)),"",VLOOKUP(N108+AB108,計算!$A$16:$B$219,2)),"")</f>
        <v/>
      </c>
      <c r="W108" s="9">
        <f t="shared" si="17"/>
        <v>100</v>
      </c>
      <c r="X108" s="10">
        <f t="shared" si="18"/>
        <v>100</v>
      </c>
      <c r="Y108" s="11" t="str">
        <f>IF(COUNTA(A108),IF(ISERROR(VLOOKUP(O108+AB108,計算!$A$16:$B$219,2)),"",VLOOKUP(O108+AB108,計算!$A$16:$B$219,2)),"")</f>
        <v/>
      </c>
      <c r="Z108" s="19" t="str">
        <f>IF(COUNTA(A108),IF(ISERROR(VLOOKUP(MIN(M108,N108,O108)+AB108,計算!$A$16:$B$219,2)),"",VLOOKUP(MIN(M108,N108,O108)+AB108,計算!$A$16:$B$219,2)),"")</f>
        <v/>
      </c>
      <c r="AB108" s="20">
        <v>300</v>
      </c>
    </row>
    <row r="109" spans="1:28" x14ac:dyDescent="0.15">
      <c r="A109" s="16"/>
      <c r="B109" s="41" t="str">
        <f>IF(A109="","",団体設定!$B$6&amp;"-B"&amp;団体設定!$H$5&amp;"-"&amp;A109)</f>
        <v/>
      </c>
      <c r="C109" s="53"/>
      <c r="D109" s="16"/>
      <c r="E109" s="16"/>
      <c r="F109" s="16"/>
      <c r="G109" s="12" t="s">
        <v>57</v>
      </c>
      <c r="H109" s="16"/>
      <c r="I109" s="12" t="s">
        <v>58</v>
      </c>
      <c r="J109" s="16"/>
      <c r="K109" s="12" t="s">
        <v>60</v>
      </c>
      <c r="L109" s="7" t="s">
        <v>66</v>
      </c>
      <c r="M109" s="16"/>
      <c r="N109" s="16"/>
      <c r="O109" s="16"/>
      <c r="P109" s="13">
        <f t="shared" si="14"/>
        <v>0</v>
      </c>
      <c r="Q109" s="9">
        <f t="shared" si="19"/>
        <v>100</v>
      </c>
      <c r="R109" s="10">
        <f t="shared" si="13"/>
        <v>100</v>
      </c>
      <c r="S109" s="11" t="str">
        <f>IF(COUNTA(A109),IF(ISERROR(VLOOKUP(M109+AB109,計算!$A$16:$B$219,2)),"",VLOOKUP(M109+AB109,計算!$A$16:$B$219,2)),"")</f>
        <v/>
      </c>
      <c r="T109" s="9">
        <f t="shared" si="15"/>
        <v>100</v>
      </c>
      <c r="U109" s="10">
        <f t="shared" si="16"/>
        <v>100</v>
      </c>
      <c r="V109" s="11" t="str">
        <f>IF(COUNTA(A109),IF(ISERROR(VLOOKUP(N109+AB109,計算!$A$16:$B$219,2)),"",VLOOKUP(N109+AB109,計算!$A$16:$B$219,2)),"")</f>
        <v/>
      </c>
      <c r="W109" s="9">
        <f t="shared" si="17"/>
        <v>100</v>
      </c>
      <c r="X109" s="10">
        <f t="shared" si="18"/>
        <v>100</v>
      </c>
      <c r="Y109" s="11" t="str">
        <f>IF(COUNTA(A109),IF(ISERROR(VLOOKUP(O109+AB109,計算!$A$16:$B$219,2)),"",VLOOKUP(O109+AB109,計算!$A$16:$B$219,2)),"")</f>
        <v/>
      </c>
      <c r="Z109" s="19" t="str">
        <f>IF(COUNTA(A109),IF(ISERROR(VLOOKUP(MIN(M109,N109,O109)+AB109,計算!$A$16:$B$219,2)),"",VLOOKUP(MIN(M109,N109,O109)+AB109,計算!$A$16:$B$219,2)),"")</f>
        <v/>
      </c>
      <c r="AB109" s="20">
        <v>300</v>
      </c>
    </row>
    <row r="110" spans="1:28" x14ac:dyDescent="0.15">
      <c r="A110" s="16"/>
      <c r="B110" s="41" t="str">
        <f>IF(A110="","",団体設定!$B$6&amp;"-B"&amp;団体設定!$H$5&amp;"-"&amp;A110)</f>
        <v/>
      </c>
      <c r="C110" s="53"/>
      <c r="D110" s="16"/>
      <c r="E110" s="16"/>
      <c r="F110" s="16"/>
      <c r="G110" s="12" t="s">
        <v>57</v>
      </c>
      <c r="H110" s="16"/>
      <c r="I110" s="12" t="s">
        <v>58</v>
      </c>
      <c r="J110" s="16"/>
      <c r="K110" s="12" t="s">
        <v>60</v>
      </c>
      <c r="L110" s="7" t="s">
        <v>66</v>
      </c>
      <c r="M110" s="16"/>
      <c r="N110" s="16"/>
      <c r="O110" s="16"/>
      <c r="P110" s="13">
        <f t="shared" si="14"/>
        <v>0</v>
      </c>
      <c r="Q110" s="9">
        <f t="shared" si="19"/>
        <v>100</v>
      </c>
      <c r="R110" s="10">
        <f t="shared" si="13"/>
        <v>100</v>
      </c>
      <c r="S110" s="11" t="str">
        <f>IF(COUNTA(A110),IF(ISERROR(VLOOKUP(M110+AB110,計算!$A$16:$B$219,2)),"",VLOOKUP(M110+AB110,計算!$A$16:$B$219,2)),"")</f>
        <v/>
      </c>
      <c r="T110" s="9">
        <f t="shared" si="15"/>
        <v>100</v>
      </c>
      <c r="U110" s="10">
        <f t="shared" si="16"/>
        <v>100</v>
      </c>
      <c r="V110" s="11" t="str">
        <f>IF(COUNTA(A110),IF(ISERROR(VLOOKUP(N110+AB110,計算!$A$16:$B$219,2)),"",VLOOKUP(N110+AB110,計算!$A$16:$B$219,2)),"")</f>
        <v/>
      </c>
      <c r="W110" s="9">
        <f t="shared" si="17"/>
        <v>100</v>
      </c>
      <c r="X110" s="10">
        <f t="shared" si="18"/>
        <v>100</v>
      </c>
      <c r="Y110" s="11" t="str">
        <f>IF(COUNTA(A110),IF(ISERROR(VLOOKUP(O110+AB110,計算!$A$16:$B$219,2)),"",VLOOKUP(O110+AB110,計算!$A$16:$B$219,2)),"")</f>
        <v/>
      </c>
      <c r="Z110" s="19" t="str">
        <f>IF(COUNTA(A110),IF(ISERROR(VLOOKUP(MIN(M110,N110,O110)+AB110,計算!$A$16:$B$219,2)),"",VLOOKUP(MIN(M110,N110,O110)+AB110,計算!$A$16:$B$219,2)),"")</f>
        <v/>
      </c>
      <c r="AB110" s="20">
        <v>300</v>
      </c>
    </row>
    <row r="111" spans="1:28" x14ac:dyDescent="0.15">
      <c r="A111" s="16"/>
      <c r="B111" s="41" t="str">
        <f>IF(A111="","",団体設定!$B$6&amp;"-B"&amp;団体設定!$H$5&amp;"-"&amp;A111)</f>
        <v/>
      </c>
      <c r="C111" s="53"/>
      <c r="D111" s="16"/>
      <c r="E111" s="16"/>
      <c r="F111" s="16"/>
      <c r="G111" s="12" t="s">
        <v>57</v>
      </c>
      <c r="H111" s="16"/>
      <c r="I111" s="12" t="s">
        <v>58</v>
      </c>
      <c r="J111" s="16"/>
      <c r="K111" s="12" t="s">
        <v>60</v>
      </c>
      <c r="L111" s="7" t="s">
        <v>66</v>
      </c>
      <c r="M111" s="16"/>
      <c r="N111" s="16"/>
      <c r="O111" s="16"/>
      <c r="P111" s="13">
        <f t="shared" si="14"/>
        <v>0</v>
      </c>
      <c r="Q111" s="9">
        <f t="shared" si="19"/>
        <v>100</v>
      </c>
      <c r="R111" s="10">
        <f t="shared" si="13"/>
        <v>100</v>
      </c>
      <c r="S111" s="11" t="str">
        <f>IF(COUNTA(A111),IF(ISERROR(VLOOKUP(M111+AB111,計算!$A$16:$B$219,2)),"",VLOOKUP(M111+AB111,計算!$A$16:$B$219,2)),"")</f>
        <v/>
      </c>
      <c r="T111" s="9">
        <f t="shared" si="15"/>
        <v>100</v>
      </c>
      <c r="U111" s="10">
        <f t="shared" si="16"/>
        <v>100</v>
      </c>
      <c r="V111" s="11" t="str">
        <f>IF(COUNTA(A111),IF(ISERROR(VLOOKUP(N111+AB111,計算!$A$16:$B$219,2)),"",VLOOKUP(N111+AB111,計算!$A$16:$B$219,2)),"")</f>
        <v/>
      </c>
      <c r="W111" s="9">
        <f t="shared" si="17"/>
        <v>100</v>
      </c>
      <c r="X111" s="10">
        <f t="shared" si="18"/>
        <v>100</v>
      </c>
      <c r="Y111" s="11" t="str">
        <f>IF(COUNTA(A111),IF(ISERROR(VLOOKUP(O111+AB111,計算!$A$16:$B$219,2)),"",VLOOKUP(O111+AB111,計算!$A$16:$B$219,2)),"")</f>
        <v/>
      </c>
      <c r="Z111" s="19" t="str">
        <f>IF(COUNTA(A111),IF(ISERROR(VLOOKUP(MIN(M111,N111,O111)+AB111,計算!$A$16:$B$219,2)),"",VLOOKUP(MIN(M111,N111,O111)+AB111,計算!$A$16:$B$219,2)),"")</f>
        <v/>
      </c>
      <c r="AB111" s="20">
        <v>300</v>
      </c>
    </row>
    <row r="112" spans="1:28" x14ac:dyDescent="0.15">
      <c r="A112" s="16"/>
      <c r="B112" s="41" t="str">
        <f>IF(A112="","",団体設定!$B$6&amp;"-B"&amp;団体設定!$H$5&amp;"-"&amp;A112)</f>
        <v/>
      </c>
      <c r="C112" s="53"/>
      <c r="D112" s="16"/>
      <c r="E112" s="16"/>
      <c r="F112" s="16"/>
      <c r="G112" s="12" t="s">
        <v>57</v>
      </c>
      <c r="H112" s="16"/>
      <c r="I112" s="12" t="s">
        <v>58</v>
      </c>
      <c r="J112" s="16"/>
      <c r="K112" s="12" t="s">
        <v>60</v>
      </c>
      <c r="L112" s="7" t="s">
        <v>66</v>
      </c>
      <c r="M112" s="16"/>
      <c r="N112" s="16"/>
      <c r="O112" s="16"/>
      <c r="P112" s="13">
        <f t="shared" si="14"/>
        <v>0</v>
      </c>
      <c r="Q112" s="9">
        <f t="shared" si="19"/>
        <v>100</v>
      </c>
      <c r="R112" s="10">
        <f t="shared" si="13"/>
        <v>100</v>
      </c>
      <c r="S112" s="11" t="str">
        <f>IF(COUNTA(A112),IF(ISERROR(VLOOKUP(M112+AB112,計算!$A$16:$B$219,2)),"",VLOOKUP(M112+AB112,計算!$A$16:$B$219,2)),"")</f>
        <v/>
      </c>
      <c r="T112" s="9">
        <f t="shared" si="15"/>
        <v>100</v>
      </c>
      <c r="U112" s="10">
        <f t="shared" si="16"/>
        <v>100</v>
      </c>
      <c r="V112" s="11" t="str">
        <f>IF(COUNTA(A112),IF(ISERROR(VLOOKUP(N112+AB112,計算!$A$16:$B$219,2)),"",VLOOKUP(N112+AB112,計算!$A$16:$B$219,2)),"")</f>
        <v/>
      </c>
      <c r="W112" s="9">
        <f t="shared" si="17"/>
        <v>100</v>
      </c>
      <c r="X112" s="10">
        <f t="shared" si="18"/>
        <v>100</v>
      </c>
      <c r="Y112" s="11" t="str">
        <f>IF(COUNTA(A112),IF(ISERROR(VLOOKUP(O112+AB112,計算!$A$16:$B$219,2)),"",VLOOKUP(O112+AB112,計算!$A$16:$B$219,2)),"")</f>
        <v/>
      </c>
      <c r="Z112" s="19" t="str">
        <f>IF(COUNTA(A112),IF(ISERROR(VLOOKUP(MIN(M112,N112,O112)+AB112,計算!$A$16:$B$219,2)),"",VLOOKUP(MIN(M112,N112,O112)+AB112,計算!$A$16:$B$219,2)),"")</f>
        <v/>
      </c>
      <c r="AB112" s="20">
        <v>300</v>
      </c>
    </row>
    <row r="113" spans="1:28" x14ac:dyDescent="0.15">
      <c r="A113" s="16"/>
      <c r="B113" s="41" t="str">
        <f>IF(A113="","",団体設定!$B$6&amp;"-B"&amp;団体設定!$H$5&amp;"-"&amp;A113)</f>
        <v/>
      </c>
      <c r="C113" s="53"/>
      <c r="D113" s="16"/>
      <c r="E113" s="16"/>
      <c r="F113" s="16"/>
      <c r="G113" s="12" t="s">
        <v>57</v>
      </c>
      <c r="H113" s="16"/>
      <c r="I113" s="12" t="s">
        <v>58</v>
      </c>
      <c r="J113" s="16"/>
      <c r="K113" s="12" t="s">
        <v>60</v>
      </c>
      <c r="L113" s="7" t="s">
        <v>66</v>
      </c>
      <c r="M113" s="16"/>
      <c r="N113" s="16"/>
      <c r="O113" s="16"/>
      <c r="P113" s="13">
        <f t="shared" si="14"/>
        <v>0</v>
      </c>
      <c r="Q113" s="9">
        <f t="shared" si="19"/>
        <v>100</v>
      </c>
      <c r="R113" s="10">
        <f t="shared" si="13"/>
        <v>100</v>
      </c>
      <c r="S113" s="11" t="str">
        <f>IF(COUNTA(A113),IF(ISERROR(VLOOKUP(M113+AB113,計算!$A$16:$B$219,2)),"",VLOOKUP(M113+AB113,計算!$A$16:$B$219,2)),"")</f>
        <v/>
      </c>
      <c r="T113" s="9">
        <f t="shared" si="15"/>
        <v>100</v>
      </c>
      <c r="U113" s="10">
        <f t="shared" si="16"/>
        <v>100</v>
      </c>
      <c r="V113" s="11" t="str">
        <f>IF(COUNTA(A113),IF(ISERROR(VLOOKUP(N113+AB113,計算!$A$16:$B$219,2)),"",VLOOKUP(N113+AB113,計算!$A$16:$B$219,2)),"")</f>
        <v/>
      </c>
      <c r="W113" s="9">
        <f t="shared" si="17"/>
        <v>100</v>
      </c>
      <c r="X113" s="10">
        <f t="shared" si="18"/>
        <v>100</v>
      </c>
      <c r="Y113" s="11" t="str">
        <f>IF(COUNTA(A113),IF(ISERROR(VLOOKUP(O113+AB113,計算!$A$16:$B$219,2)),"",VLOOKUP(O113+AB113,計算!$A$16:$B$219,2)),"")</f>
        <v/>
      </c>
      <c r="Z113" s="19" t="str">
        <f>IF(COUNTA(A113),IF(ISERROR(VLOOKUP(MIN(M113,N113,O113)+AB113,計算!$A$16:$B$219,2)),"",VLOOKUP(MIN(M113,N113,O113)+AB113,計算!$A$16:$B$219,2)),"")</f>
        <v/>
      </c>
      <c r="AB113" s="20">
        <v>300</v>
      </c>
    </row>
    <row r="114" spans="1:28" x14ac:dyDescent="0.15">
      <c r="A114" s="16"/>
      <c r="B114" s="41" t="str">
        <f>IF(A114="","",団体設定!$B$6&amp;"-B"&amp;団体設定!$H$5&amp;"-"&amp;A114)</f>
        <v/>
      </c>
      <c r="C114" s="53"/>
      <c r="D114" s="16"/>
      <c r="E114" s="16"/>
      <c r="F114" s="16"/>
      <c r="G114" s="12" t="s">
        <v>57</v>
      </c>
      <c r="H114" s="16"/>
      <c r="I114" s="12" t="s">
        <v>58</v>
      </c>
      <c r="J114" s="16"/>
      <c r="K114" s="12" t="s">
        <v>60</v>
      </c>
      <c r="L114" s="7" t="s">
        <v>66</v>
      </c>
      <c r="M114" s="16"/>
      <c r="N114" s="16"/>
      <c r="O114" s="16"/>
      <c r="P114" s="13">
        <f t="shared" si="14"/>
        <v>0</v>
      </c>
      <c r="Q114" s="9">
        <f t="shared" si="19"/>
        <v>100</v>
      </c>
      <c r="R114" s="10">
        <f t="shared" si="13"/>
        <v>100</v>
      </c>
      <c r="S114" s="11" t="str">
        <f>IF(COUNTA(A114),IF(ISERROR(VLOOKUP(M114+AB114,計算!$A$16:$B$219,2)),"",VLOOKUP(M114+AB114,計算!$A$16:$B$219,2)),"")</f>
        <v/>
      </c>
      <c r="T114" s="9">
        <f t="shared" si="15"/>
        <v>100</v>
      </c>
      <c r="U114" s="10">
        <f t="shared" si="16"/>
        <v>100</v>
      </c>
      <c r="V114" s="11" t="str">
        <f>IF(COUNTA(A114),IF(ISERROR(VLOOKUP(N114+AB114,計算!$A$16:$B$219,2)),"",VLOOKUP(N114+AB114,計算!$A$16:$B$219,2)),"")</f>
        <v/>
      </c>
      <c r="W114" s="9">
        <f t="shared" si="17"/>
        <v>100</v>
      </c>
      <c r="X114" s="10">
        <f t="shared" si="18"/>
        <v>100</v>
      </c>
      <c r="Y114" s="11" t="str">
        <f>IF(COUNTA(A114),IF(ISERROR(VLOOKUP(O114+AB114,計算!$A$16:$B$219,2)),"",VLOOKUP(O114+AB114,計算!$A$16:$B$219,2)),"")</f>
        <v/>
      </c>
      <c r="Z114" s="19" t="str">
        <f>IF(COUNTA(A114),IF(ISERROR(VLOOKUP(MIN(M114,N114,O114)+AB114,計算!$A$16:$B$219,2)),"",VLOOKUP(MIN(M114,N114,O114)+AB114,計算!$A$16:$B$219,2)),"")</f>
        <v/>
      </c>
      <c r="AB114" s="20">
        <v>300</v>
      </c>
    </row>
    <row r="115" spans="1:28" x14ac:dyDescent="0.15">
      <c r="A115" s="16"/>
      <c r="B115" s="41" t="str">
        <f>IF(A115="","",団体設定!$B$6&amp;"-B"&amp;団体設定!$H$5&amp;"-"&amp;A115)</f>
        <v/>
      </c>
      <c r="C115" s="53"/>
      <c r="D115" s="16"/>
      <c r="E115" s="16"/>
      <c r="F115" s="16"/>
      <c r="G115" s="12" t="s">
        <v>57</v>
      </c>
      <c r="H115" s="16"/>
      <c r="I115" s="12" t="s">
        <v>58</v>
      </c>
      <c r="J115" s="16"/>
      <c r="K115" s="12" t="s">
        <v>60</v>
      </c>
      <c r="L115" s="7" t="s">
        <v>66</v>
      </c>
      <c r="M115" s="16"/>
      <c r="N115" s="16"/>
      <c r="O115" s="16"/>
      <c r="P115" s="13">
        <f t="shared" si="14"/>
        <v>0</v>
      </c>
      <c r="Q115" s="9">
        <f t="shared" si="19"/>
        <v>100</v>
      </c>
      <c r="R115" s="10">
        <f t="shared" si="13"/>
        <v>100</v>
      </c>
      <c r="S115" s="11" t="str">
        <f>IF(COUNTA(A115),IF(ISERROR(VLOOKUP(M115+AB115,計算!$A$16:$B$219,2)),"",VLOOKUP(M115+AB115,計算!$A$16:$B$219,2)),"")</f>
        <v/>
      </c>
      <c r="T115" s="9">
        <f t="shared" si="15"/>
        <v>100</v>
      </c>
      <c r="U115" s="10">
        <f t="shared" si="16"/>
        <v>100</v>
      </c>
      <c r="V115" s="11" t="str">
        <f>IF(COUNTA(A115),IF(ISERROR(VLOOKUP(N115+AB115,計算!$A$16:$B$219,2)),"",VLOOKUP(N115+AB115,計算!$A$16:$B$219,2)),"")</f>
        <v/>
      </c>
      <c r="W115" s="9">
        <f t="shared" si="17"/>
        <v>100</v>
      </c>
      <c r="X115" s="10">
        <f t="shared" si="18"/>
        <v>100</v>
      </c>
      <c r="Y115" s="11" t="str">
        <f>IF(COUNTA(A115),IF(ISERROR(VLOOKUP(O115+AB115,計算!$A$16:$B$219,2)),"",VLOOKUP(O115+AB115,計算!$A$16:$B$219,2)),"")</f>
        <v/>
      </c>
      <c r="Z115" s="19" t="str">
        <f>IF(COUNTA(A115),IF(ISERROR(VLOOKUP(MIN(M115,N115,O115)+AB115,計算!$A$16:$B$219,2)),"",VLOOKUP(MIN(M115,N115,O115)+AB115,計算!$A$16:$B$219,2)),"")</f>
        <v/>
      </c>
      <c r="AB115" s="20">
        <v>300</v>
      </c>
    </row>
    <row r="116" spans="1:28" x14ac:dyDescent="0.15">
      <c r="A116" s="16"/>
      <c r="B116" s="41" t="str">
        <f>IF(A116="","",団体設定!$B$6&amp;"-B"&amp;団体設定!$H$5&amp;"-"&amp;A116)</f>
        <v/>
      </c>
      <c r="C116" s="53"/>
      <c r="D116" s="16"/>
      <c r="E116" s="16"/>
      <c r="F116" s="16"/>
      <c r="G116" s="12" t="s">
        <v>57</v>
      </c>
      <c r="H116" s="16"/>
      <c r="I116" s="12" t="s">
        <v>58</v>
      </c>
      <c r="J116" s="16"/>
      <c r="K116" s="12" t="s">
        <v>60</v>
      </c>
      <c r="L116" s="7" t="s">
        <v>66</v>
      </c>
      <c r="M116" s="16"/>
      <c r="N116" s="16"/>
      <c r="O116" s="16"/>
      <c r="P116" s="13">
        <f t="shared" si="14"/>
        <v>0</v>
      </c>
      <c r="Q116" s="9">
        <f t="shared" si="19"/>
        <v>100</v>
      </c>
      <c r="R116" s="10">
        <f t="shared" si="13"/>
        <v>100</v>
      </c>
      <c r="S116" s="11" t="str">
        <f>IF(COUNTA(A116),IF(ISERROR(VLOOKUP(M116+AB116,計算!$A$16:$B$219,2)),"",VLOOKUP(M116+AB116,計算!$A$16:$B$219,2)),"")</f>
        <v/>
      </c>
      <c r="T116" s="9">
        <f t="shared" si="15"/>
        <v>100</v>
      </c>
      <c r="U116" s="10">
        <f t="shared" si="16"/>
        <v>100</v>
      </c>
      <c r="V116" s="11" t="str">
        <f>IF(COUNTA(A116),IF(ISERROR(VLOOKUP(N116+AB116,計算!$A$16:$B$219,2)),"",VLOOKUP(N116+AB116,計算!$A$16:$B$219,2)),"")</f>
        <v/>
      </c>
      <c r="W116" s="9">
        <f t="shared" si="17"/>
        <v>100</v>
      </c>
      <c r="X116" s="10">
        <f t="shared" si="18"/>
        <v>100</v>
      </c>
      <c r="Y116" s="11" t="str">
        <f>IF(COUNTA(A116),IF(ISERROR(VLOOKUP(O116+AB116,計算!$A$16:$B$219,2)),"",VLOOKUP(O116+AB116,計算!$A$16:$B$219,2)),"")</f>
        <v/>
      </c>
      <c r="Z116" s="19" t="str">
        <f>IF(COUNTA(A116),IF(ISERROR(VLOOKUP(MIN(M116,N116,O116)+AB116,計算!$A$16:$B$219,2)),"",VLOOKUP(MIN(M116,N116,O116)+AB116,計算!$A$16:$B$219,2)),"")</f>
        <v/>
      </c>
      <c r="AB116" s="20">
        <v>300</v>
      </c>
    </row>
    <row r="117" spans="1:28" x14ac:dyDescent="0.15">
      <c r="A117" s="16"/>
      <c r="B117" s="41" t="str">
        <f>IF(A117="","",団体設定!$B$6&amp;"-B"&amp;団体設定!$H$5&amp;"-"&amp;A117)</f>
        <v/>
      </c>
      <c r="C117" s="53"/>
      <c r="D117" s="16"/>
      <c r="E117" s="16"/>
      <c r="F117" s="16"/>
      <c r="G117" s="12" t="s">
        <v>57</v>
      </c>
      <c r="H117" s="16"/>
      <c r="I117" s="12" t="s">
        <v>58</v>
      </c>
      <c r="J117" s="16"/>
      <c r="K117" s="12" t="s">
        <v>60</v>
      </c>
      <c r="L117" s="7" t="s">
        <v>66</v>
      </c>
      <c r="M117" s="16"/>
      <c r="N117" s="16"/>
      <c r="O117" s="16"/>
      <c r="P117" s="13">
        <f t="shared" si="14"/>
        <v>0</v>
      </c>
      <c r="Q117" s="9">
        <f t="shared" si="19"/>
        <v>100</v>
      </c>
      <c r="R117" s="10">
        <f t="shared" si="13"/>
        <v>100</v>
      </c>
      <c r="S117" s="11" t="str">
        <f>IF(COUNTA(A117),IF(ISERROR(VLOOKUP(M117+AB117,計算!$A$16:$B$219,2)),"",VLOOKUP(M117+AB117,計算!$A$16:$B$219,2)),"")</f>
        <v/>
      </c>
      <c r="T117" s="9">
        <f t="shared" si="15"/>
        <v>100</v>
      </c>
      <c r="U117" s="10">
        <f t="shared" si="16"/>
        <v>100</v>
      </c>
      <c r="V117" s="11" t="str">
        <f>IF(COUNTA(A117),IF(ISERROR(VLOOKUP(N117+AB117,計算!$A$16:$B$219,2)),"",VLOOKUP(N117+AB117,計算!$A$16:$B$219,2)),"")</f>
        <v/>
      </c>
      <c r="W117" s="9">
        <f t="shared" si="17"/>
        <v>100</v>
      </c>
      <c r="X117" s="10">
        <f t="shared" si="18"/>
        <v>100</v>
      </c>
      <c r="Y117" s="11" t="str">
        <f>IF(COUNTA(A117),IF(ISERROR(VLOOKUP(O117+AB117,計算!$A$16:$B$219,2)),"",VLOOKUP(O117+AB117,計算!$A$16:$B$219,2)),"")</f>
        <v/>
      </c>
      <c r="Z117" s="19" t="str">
        <f>IF(COUNTA(A117),IF(ISERROR(VLOOKUP(MIN(M117,N117,O117)+AB117,計算!$A$16:$B$219,2)),"",VLOOKUP(MIN(M117,N117,O117)+AB117,計算!$A$16:$B$219,2)),"")</f>
        <v/>
      </c>
      <c r="AB117" s="20">
        <v>300</v>
      </c>
    </row>
    <row r="118" spans="1:28" x14ac:dyDescent="0.15">
      <c r="A118" s="16"/>
      <c r="B118" s="41" t="str">
        <f>IF(A118="","",団体設定!$B$6&amp;"-B"&amp;団体設定!$H$5&amp;"-"&amp;A118)</f>
        <v/>
      </c>
      <c r="C118" s="53"/>
      <c r="D118" s="16"/>
      <c r="E118" s="16"/>
      <c r="F118" s="16"/>
      <c r="G118" s="12" t="s">
        <v>57</v>
      </c>
      <c r="H118" s="16"/>
      <c r="I118" s="12" t="s">
        <v>58</v>
      </c>
      <c r="J118" s="16"/>
      <c r="K118" s="12" t="s">
        <v>60</v>
      </c>
      <c r="L118" s="7" t="s">
        <v>66</v>
      </c>
      <c r="M118" s="16"/>
      <c r="N118" s="16"/>
      <c r="O118" s="16"/>
      <c r="P118" s="13">
        <f t="shared" si="14"/>
        <v>0</v>
      </c>
      <c r="Q118" s="9">
        <f t="shared" si="19"/>
        <v>100</v>
      </c>
      <c r="R118" s="10">
        <f t="shared" si="13"/>
        <v>100</v>
      </c>
      <c r="S118" s="11" t="str">
        <f>IF(COUNTA(A118),IF(ISERROR(VLOOKUP(M118+AB118,計算!$A$16:$B$219,2)),"",VLOOKUP(M118+AB118,計算!$A$16:$B$219,2)),"")</f>
        <v/>
      </c>
      <c r="T118" s="9">
        <f t="shared" si="15"/>
        <v>100</v>
      </c>
      <c r="U118" s="10">
        <f t="shared" si="16"/>
        <v>100</v>
      </c>
      <c r="V118" s="11" t="str">
        <f>IF(COUNTA(A118),IF(ISERROR(VLOOKUP(N118+AB118,計算!$A$16:$B$219,2)),"",VLOOKUP(N118+AB118,計算!$A$16:$B$219,2)),"")</f>
        <v/>
      </c>
      <c r="W118" s="9">
        <f t="shared" si="17"/>
        <v>100</v>
      </c>
      <c r="X118" s="10">
        <f t="shared" si="18"/>
        <v>100</v>
      </c>
      <c r="Y118" s="11" t="str">
        <f>IF(COUNTA(A118),IF(ISERROR(VLOOKUP(O118+AB118,計算!$A$16:$B$219,2)),"",VLOOKUP(O118+AB118,計算!$A$16:$B$219,2)),"")</f>
        <v/>
      </c>
      <c r="Z118" s="19" t="str">
        <f>IF(COUNTA(A118),IF(ISERROR(VLOOKUP(MIN(M118,N118,O118)+AB118,計算!$A$16:$B$219,2)),"",VLOOKUP(MIN(M118,N118,O118)+AB118,計算!$A$16:$B$219,2)),"")</f>
        <v/>
      </c>
      <c r="AB118" s="20">
        <v>300</v>
      </c>
    </row>
    <row r="119" spans="1:28" x14ac:dyDescent="0.15">
      <c r="A119" s="16"/>
      <c r="B119" s="41" t="str">
        <f>IF(A119="","",団体設定!$B$6&amp;"-B"&amp;団体設定!$H$5&amp;"-"&amp;A119)</f>
        <v/>
      </c>
      <c r="C119" s="53"/>
      <c r="D119" s="16"/>
      <c r="E119" s="16"/>
      <c r="F119" s="16"/>
      <c r="G119" s="12" t="s">
        <v>57</v>
      </c>
      <c r="H119" s="16"/>
      <c r="I119" s="12" t="s">
        <v>58</v>
      </c>
      <c r="J119" s="16"/>
      <c r="K119" s="12" t="s">
        <v>60</v>
      </c>
      <c r="L119" s="7" t="s">
        <v>66</v>
      </c>
      <c r="M119" s="16"/>
      <c r="N119" s="16"/>
      <c r="O119" s="16"/>
      <c r="P119" s="13">
        <f t="shared" si="14"/>
        <v>0</v>
      </c>
      <c r="Q119" s="9">
        <f t="shared" si="19"/>
        <v>100</v>
      </c>
      <c r="R119" s="10">
        <f t="shared" si="13"/>
        <v>100</v>
      </c>
      <c r="S119" s="11" t="str">
        <f>IF(COUNTA(A119),IF(ISERROR(VLOOKUP(M119+AB119,計算!$A$16:$B$219,2)),"",VLOOKUP(M119+AB119,計算!$A$16:$B$219,2)),"")</f>
        <v/>
      </c>
      <c r="T119" s="9">
        <f t="shared" si="15"/>
        <v>100</v>
      </c>
      <c r="U119" s="10">
        <f t="shared" si="16"/>
        <v>100</v>
      </c>
      <c r="V119" s="11" t="str">
        <f>IF(COUNTA(A119),IF(ISERROR(VLOOKUP(N119+AB119,計算!$A$16:$B$219,2)),"",VLOOKUP(N119+AB119,計算!$A$16:$B$219,2)),"")</f>
        <v/>
      </c>
      <c r="W119" s="9">
        <f t="shared" si="17"/>
        <v>100</v>
      </c>
      <c r="X119" s="10">
        <f t="shared" si="18"/>
        <v>100</v>
      </c>
      <c r="Y119" s="11" t="str">
        <f>IF(COUNTA(A119),IF(ISERROR(VLOOKUP(O119+AB119,計算!$A$16:$B$219,2)),"",VLOOKUP(O119+AB119,計算!$A$16:$B$219,2)),"")</f>
        <v/>
      </c>
      <c r="Z119" s="19" t="str">
        <f>IF(COUNTA(A119),IF(ISERROR(VLOOKUP(MIN(M119,N119,O119)+AB119,計算!$A$16:$B$219,2)),"",VLOOKUP(MIN(M119,N119,O119)+AB119,計算!$A$16:$B$219,2)),"")</f>
        <v/>
      </c>
      <c r="AB119" s="20">
        <v>300</v>
      </c>
    </row>
    <row r="120" spans="1:28" x14ac:dyDescent="0.15">
      <c r="A120" s="16"/>
      <c r="B120" s="41" t="str">
        <f>IF(A120="","",団体設定!$B$6&amp;"-B"&amp;団体設定!$H$5&amp;"-"&amp;A120)</f>
        <v/>
      </c>
      <c r="C120" s="53"/>
      <c r="D120" s="16"/>
      <c r="E120" s="16"/>
      <c r="F120" s="16"/>
      <c r="G120" s="12" t="s">
        <v>57</v>
      </c>
      <c r="H120" s="16"/>
      <c r="I120" s="12" t="s">
        <v>58</v>
      </c>
      <c r="J120" s="16"/>
      <c r="K120" s="12" t="s">
        <v>60</v>
      </c>
      <c r="L120" s="7" t="s">
        <v>66</v>
      </c>
      <c r="M120" s="16"/>
      <c r="N120" s="16"/>
      <c r="O120" s="16"/>
      <c r="P120" s="13">
        <f t="shared" si="14"/>
        <v>0</v>
      </c>
      <c r="Q120" s="9">
        <f t="shared" si="19"/>
        <v>100</v>
      </c>
      <c r="R120" s="10">
        <f t="shared" si="13"/>
        <v>100</v>
      </c>
      <c r="S120" s="11" t="str">
        <f>IF(COUNTA(A120),IF(ISERROR(VLOOKUP(M120+AB120,計算!$A$16:$B$219,2)),"",VLOOKUP(M120+AB120,計算!$A$16:$B$219,2)),"")</f>
        <v/>
      </c>
      <c r="T120" s="9">
        <f t="shared" si="15"/>
        <v>100</v>
      </c>
      <c r="U120" s="10">
        <f t="shared" si="16"/>
        <v>100</v>
      </c>
      <c r="V120" s="11" t="str">
        <f>IF(COUNTA(A120),IF(ISERROR(VLOOKUP(N120+AB120,計算!$A$16:$B$219,2)),"",VLOOKUP(N120+AB120,計算!$A$16:$B$219,2)),"")</f>
        <v/>
      </c>
      <c r="W120" s="9">
        <f t="shared" si="17"/>
        <v>100</v>
      </c>
      <c r="X120" s="10">
        <f t="shared" si="18"/>
        <v>100</v>
      </c>
      <c r="Y120" s="11" t="str">
        <f>IF(COUNTA(A120),IF(ISERROR(VLOOKUP(O120+AB120,計算!$A$16:$B$219,2)),"",VLOOKUP(O120+AB120,計算!$A$16:$B$219,2)),"")</f>
        <v/>
      </c>
      <c r="Z120" s="19" t="str">
        <f>IF(COUNTA(A120),IF(ISERROR(VLOOKUP(MIN(M120,N120,O120)+AB120,計算!$A$16:$B$219,2)),"",VLOOKUP(MIN(M120,N120,O120)+AB120,計算!$A$16:$B$219,2)),"")</f>
        <v/>
      </c>
      <c r="AB120" s="20">
        <v>300</v>
      </c>
    </row>
    <row r="121" spans="1:28" x14ac:dyDescent="0.15">
      <c r="A121" s="16"/>
      <c r="B121" s="41" t="str">
        <f>IF(A121="","",団体設定!$B$6&amp;"-B"&amp;団体設定!$H$5&amp;"-"&amp;A121)</f>
        <v/>
      </c>
      <c r="C121" s="53"/>
      <c r="D121" s="16"/>
      <c r="E121" s="16"/>
      <c r="F121" s="16"/>
      <c r="G121" s="12" t="s">
        <v>57</v>
      </c>
      <c r="H121" s="16"/>
      <c r="I121" s="12" t="s">
        <v>58</v>
      </c>
      <c r="J121" s="16"/>
      <c r="K121" s="12" t="s">
        <v>60</v>
      </c>
      <c r="L121" s="7" t="s">
        <v>66</v>
      </c>
      <c r="M121" s="16"/>
      <c r="N121" s="16"/>
      <c r="O121" s="16"/>
      <c r="P121" s="13">
        <f t="shared" si="14"/>
        <v>0</v>
      </c>
      <c r="Q121" s="9">
        <f t="shared" si="19"/>
        <v>100</v>
      </c>
      <c r="R121" s="10">
        <f t="shared" si="13"/>
        <v>100</v>
      </c>
      <c r="S121" s="11" t="str">
        <f>IF(COUNTA(A121),IF(ISERROR(VLOOKUP(M121+AB121,計算!$A$16:$B$219,2)),"",VLOOKUP(M121+AB121,計算!$A$16:$B$219,2)),"")</f>
        <v/>
      </c>
      <c r="T121" s="9">
        <f t="shared" si="15"/>
        <v>100</v>
      </c>
      <c r="U121" s="10">
        <f t="shared" si="16"/>
        <v>100</v>
      </c>
      <c r="V121" s="11" t="str">
        <f>IF(COUNTA(A121),IF(ISERROR(VLOOKUP(N121+AB121,計算!$A$16:$B$219,2)),"",VLOOKUP(N121+AB121,計算!$A$16:$B$219,2)),"")</f>
        <v/>
      </c>
      <c r="W121" s="9">
        <f t="shared" si="17"/>
        <v>100</v>
      </c>
      <c r="X121" s="10">
        <f t="shared" si="18"/>
        <v>100</v>
      </c>
      <c r="Y121" s="11" t="str">
        <f>IF(COUNTA(A121),IF(ISERROR(VLOOKUP(O121+AB121,計算!$A$16:$B$219,2)),"",VLOOKUP(O121+AB121,計算!$A$16:$B$219,2)),"")</f>
        <v/>
      </c>
      <c r="Z121" s="19" t="str">
        <f>IF(COUNTA(A121),IF(ISERROR(VLOOKUP(MIN(M121,N121,O121)+AB121,計算!$A$16:$B$219,2)),"",VLOOKUP(MIN(M121,N121,O121)+AB121,計算!$A$16:$B$219,2)),"")</f>
        <v/>
      </c>
      <c r="AB121" s="20">
        <v>300</v>
      </c>
    </row>
    <row r="122" spans="1:28" x14ac:dyDescent="0.15">
      <c r="A122" s="16"/>
      <c r="B122" s="41" t="str">
        <f>IF(A122="","",団体設定!$B$6&amp;"-B"&amp;団体設定!$H$5&amp;"-"&amp;A122)</f>
        <v/>
      </c>
      <c r="C122" s="53"/>
      <c r="D122" s="16"/>
      <c r="E122" s="16"/>
      <c r="F122" s="16"/>
      <c r="G122" s="12" t="s">
        <v>57</v>
      </c>
      <c r="H122" s="16"/>
      <c r="I122" s="12" t="s">
        <v>58</v>
      </c>
      <c r="J122" s="16"/>
      <c r="K122" s="12" t="s">
        <v>60</v>
      </c>
      <c r="L122" s="7" t="s">
        <v>66</v>
      </c>
      <c r="M122" s="16"/>
      <c r="N122" s="16"/>
      <c r="O122" s="16"/>
      <c r="P122" s="13">
        <f t="shared" si="14"/>
        <v>0</v>
      </c>
      <c r="Q122" s="9">
        <f t="shared" si="19"/>
        <v>100</v>
      </c>
      <c r="R122" s="10">
        <f t="shared" si="13"/>
        <v>100</v>
      </c>
      <c r="S122" s="11" t="str">
        <f>IF(COUNTA(A122),IF(ISERROR(VLOOKUP(M122+AB122,計算!$A$16:$B$219,2)),"",VLOOKUP(M122+AB122,計算!$A$16:$B$219,2)),"")</f>
        <v/>
      </c>
      <c r="T122" s="9">
        <f t="shared" si="15"/>
        <v>100</v>
      </c>
      <c r="U122" s="10">
        <f t="shared" si="16"/>
        <v>100</v>
      </c>
      <c r="V122" s="11" t="str">
        <f>IF(COUNTA(A122),IF(ISERROR(VLOOKUP(N122+AB122,計算!$A$16:$B$219,2)),"",VLOOKUP(N122+AB122,計算!$A$16:$B$219,2)),"")</f>
        <v/>
      </c>
      <c r="W122" s="9">
        <f t="shared" si="17"/>
        <v>100</v>
      </c>
      <c r="X122" s="10">
        <f t="shared" si="18"/>
        <v>100</v>
      </c>
      <c r="Y122" s="11" t="str">
        <f>IF(COUNTA(A122),IF(ISERROR(VLOOKUP(O122+AB122,計算!$A$16:$B$219,2)),"",VLOOKUP(O122+AB122,計算!$A$16:$B$219,2)),"")</f>
        <v/>
      </c>
      <c r="Z122" s="19" t="str">
        <f>IF(COUNTA(A122),IF(ISERROR(VLOOKUP(MIN(M122,N122,O122)+AB122,計算!$A$16:$B$219,2)),"",VLOOKUP(MIN(M122,N122,O122)+AB122,計算!$A$16:$B$219,2)),"")</f>
        <v/>
      </c>
      <c r="AB122" s="20">
        <v>300</v>
      </c>
    </row>
    <row r="123" spans="1:28" x14ac:dyDescent="0.15">
      <c r="A123" s="16"/>
      <c r="B123" s="41" t="str">
        <f>IF(A123="","",団体設定!$B$6&amp;"-B"&amp;団体設定!$H$5&amp;"-"&amp;A123)</f>
        <v/>
      </c>
      <c r="C123" s="53"/>
      <c r="D123" s="16"/>
      <c r="E123" s="16"/>
      <c r="F123" s="16"/>
      <c r="G123" s="12" t="s">
        <v>57</v>
      </c>
      <c r="H123" s="16"/>
      <c r="I123" s="12" t="s">
        <v>58</v>
      </c>
      <c r="J123" s="16"/>
      <c r="K123" s="12" t="s">
        <v>60</v>
      </c>
      <c r="L123" s="7" t="s">
        <v>66</v>
      </c>
      <c r="M123" s="16"/>
      <c r="N123" s="16"/>
      <c r="O123" s="16"/>
      <c r="P123" s="13">
        <f t="shared" si="14"/>
        <v>0</v>
      </c>
      <c r="Q123" s="9">
        <f t="shared" si="19"/>
        <v>100</v>
      </c>
      <c r="R123" s="10">
        <f t="shared" si="13"/>
        <v>100</v>
      </c>
      <c r="S123" s="11" t="str">
        <f>IF(COUNTA(A123),IF(ISERROR(VLOOKUP(M123+AB123,計算!$A$16:$B$219,2)),"",VLOOKUP(M123+AB123,計算!$A$16:$B$219,2)),"")</f>
        <v/>
      </c>
      <c r="T123" s="9">
        <f t="shared" si="15"/>
        <v>100</v>
      </c>
      <c r="U123" s="10">
        <f t="shared" si="16"/>
        <v>100</v>
      </c>
      <c r="V123" s="11" t="str">
        <f>IF(COUNTA(A123),IF(ISERROR(VLOOKUP(N123+AB123,計算!$A$16:$B$219,2)),"",VLOOKUP(N123+AB123,計算!$A$16:$B$219,2)),"")</f>
        <v/>
      </c>
      <c r="W123" s="9">
        <f t="shared" si="17"/>
        <v>100</v>
      </c>
      <c r="X123" s="10">
        <f t="shared" si="18"/>
        <v>100</v>
      </c>
      <c r="Y123" s="11" t="str">
        <f>IF(COUNTA(A123),IF(ISERROR(VLOOKUP(O123+AB123,計算!$A$16:$B$219,2)),"",VLOOKUP(O123+AB123,計算!$A$16:$B$219,2)),"")</f>
        <v/>
      </c>
      <c r="Z123" s="19" t="str">
        <f>IF(COUNTA(A123),IF(ISERROR(VLOOKUP(MIN(M123,N123,O123)+AB123,計算!$A$16:$B$219,2)),"",VLOOKUP(MIN(M123,N123,O123)+AB123,計算!$A$16:$B$219,2)),"")</f>
        <v/>
      </c>
      <c r="AB123" s="20">
        <v>300</v>
      </c>
    </row>
    <row r="124" spans="1:28" x14ac:dyDescent="0.15">
      <c r="A124" s="16"/>
      <c r="B124" s="41" t="str">
        <f>IF(A124="","",団体設定!$B$6&amp;"-B"&amp;団体設定!$H$5&amp;"-"&amp;A124)</f>
        <v/>
      </c>
      <c r="C124" s="53"/>
      <c r="D124" s="16"/>
      <c r="E124" s="16"/>
      <c r="F124" s="16"/>
      <c r="G124" s="12" t="s">
        <v>57</v>
      </c>
      <c r="H124" s="16"/>
      <c r="I124" s="12" t="s">
        <v>58</v>
      </c>
      <c r="J124" s="16"/>
      <c r="K124" s="12" t="s">
        <v>60</v>
      </c>
      <c r="L124" s="7" t="s">
        <v>66</v>
      </c>
      <c r="M124" s="16"/>
      <c r="N124" s="16"/>
      <c r="O124" s="16"/>
      <c r="P124" s="13">
        <f t="shared" si="14"/>
        <v>0</v>
      </c>
      <c r="Q124" s="9">
        <f t="shared" si="19"/>
        <v>100</v>
      </c>
      <c r="R124" s="10">
        <f t="shared" si="13"/>
        <v>100</v>
      </c>
      <c r="S124" s="11" t="str">
        <f>IF(COUNTA(A124),IF(ISERROR(VLOOKUP(M124+AB124,計算!$A$16:$B$219,2)),"",VLOOKUP(M124+AB124,計算!$A$16:$B$219,2)),"")</f>
        <v/>
      </c>
      <c r="T124" s="9">
        <f t="shared" si="15"/>
        <v>100</v>
      </c>
      <c r="U124" s="10">
        <f t="shared" si="16"/>
        <v>100</v>
      </c>
      <c r="V124" s="11" t="str">
        <f>IF(COUNTA(A124),IF(ISERROR(VLOOKUP(N124+AB124,計算!$A$16:$B$219,2)),"",VLOOKUP(N124+AB124,計算!$A$16:$B$219,2)),"")</f>
        <v/>
      </c>
      <c r="W124" s="9">
        <f t="shared" si="17"/>
        <v>100</v>
      </c>
      <c r="X124" s="10">
        <f t="shared" si="18"/>
        <v>100</v>
      </c>
      <c r="Y124" s="11" t="str">
        <f>IF(COUNTA(A124),IF(ISERROR(VLOOKUP(O124+AB124,計算!$A$16:$B$219,2)),"",VLOOKUP(O124+AB124,計算!$A$16:$B$219,2)),"")</f>
        <v/>
      </c>
      <c r="Z124" s="19" t="str">
        <f>IF(COUNTA(A124),IF(ISERROR(VLOOKUP(MIN(M124,N124,O124)+AB124,計算!$A$16:$B$219,2)),"",VLOOKUP(MIN(M124,N124,O124)+AB124,計算!$A$16:$B$219,2)),"")</f>
        <v/>
      </c>
      <c r="AB124" s="20">
        <v>300</v>
      </c>
    </row>
    <row r="125" spans="1:28" x14ac:dyDescent="0.15">
      <c r="A125" s="16"/>
      <c r="B125" s="41" t="str">
        <f>IF(A125="","",団体設定!$B$6&amp;"-B"&amp;団体設定!$H$5&amp;"-"&amp;A125)</f>
        <v/>
      </c>
      <c r="C125" s="53"/>
      <c r="D125" s="16"/>
      <c r="E125" s="16"/>
      <c r="F125" s="16"/>
      <c r="G125" s="12" t="s">
        <v>57</v>
      </c>
      <c r="H125" s="16"/>
      <c r="I125" s="12" t="s">
        <v>58</v>
      </c>
      <c r="J125" s="16"/>
      <c r="K125" s="12" t="s">
        <v>60</v>
      </c>
      <c r="L125" s="7" t="s">
        <v>66</v>
      </c>
      <c r="M125" s="16"/>
      <c r="N125" s="16"/>
      <c r="O125" s="16"/>
      <c r="P125" s="13">
        <f t="shared" si="14"/>
        <v>0</v>
      </c>
      <c r="Q125" s="9">
        <f t="shared" si="19"/>
        <v>100</v>
      </c>
      <c r="R125" s="10">
        <f t="shared" si="13"/>
        <v>100</v>
      </c>
      <c r="S125" s="11" t="str">
        <f>IF(COUNTA(A125),IF(ISERROR(VLOOKUP(M125+AB125,計算!$A$16:$B$219,2)),"",VLOOKUP(M125+AB125,計算!$A$16:$B$219,2)),"")</f>
        <v/>
      </c>
      <c r="T125" s="9">
        <f t="shared" si="15"/>
        <v>100</v>
      </c>
      <c r="U125" s="10">
        <f t="shared" si="16"/>
        <v>100</v>
      </c>
      <c r="V125" s="11" t="str">
        <f>IF(COUNTA(A125),IF(ISERROR(VLOOKUP(N125+AB125,計算!$A$16:$B$219,2)),"",VLOOKUP(N125+AB125,計算!$A$16:$B$219,2)),"")</f>
        <v/>
      </c>
      <c r="W125" s="9">
        <f t="shared" si="17"/>
        <v>100</v>
      </c>
      <c r="X125" s="10">
        <f t="shared" si="18"/>
        <v>100</v>
      </c>
      <c r="Y125" s="11" t="str">
        <f>IF(COUNTA(A125),IF(ISERROR(VLOOKUP(O125+AB125,計算!$A$16:$B$219,2)),"",VLOOKUP(O125+AB125,計算!$A$16:$B$219,2)),"")</f>
        <v/>
      </c>
      <c r="Z125" s="19" t="str">
        <f>IF(COUNTA(A125),IF(ISERROR(VLOOKUP(MIN(M125,N125,O125)+AB125,計算!$A$16:$B$219,2)),"",VLOOKUP(MIN(M125,N125,O125)+AB125,計算!$A$16:$B$219,2)),"")</f>
        <v/>
      </c>
      <c r="AB125" s="20">
        <v>300</v>
      </c>
    </row>
    <row r="126" spans="1:28" x14ac:dyDescent="0.15">
      <c r="A126" s="16"/>
      <c r="B126" s="41" t="str">
        <f>IF(A126="","",団体設定!$B$6&amp;"-B"&amp;団体設定!$H$5&amp;"-"&amp;A126)</f>
        <v/>
      </c>
      <c r="C126" s="53"/>
      <c r="D126" s="16"/>
      <c r="E126" s="16"/>
      <c r="F126" s="16"/>
      <c r="G126" s="12" t="s">
        <v>57</v>
      </c>
      <c r="H126" s="16"/>
      <c r="I126" s="12" t="s">
        <v>58</v>
      </c>
      <c r="J126" s="16"/>
      <c r="K126" s="12" t="s">
        <v>60</v>
      </c>
      <c r="L126" s="7" t="s">
        <v>66</v>
      </c>
      <c r="M126" s="16"/>
      <c r="N126" s="16"/>
      <c r="O126" s="16"/>
      <c r="P126" s="13">
        <f t="shared" si="14"/>
        <v>0</v>
      </c>
      <c r="Q126" s="9">
        <f t="shared" si="19"/>
        <v>100</v>
      </c>
      <c r="R126" s="10">
        <f t="shared" si="13"/>
        <v>100</v>
      </c>
      <c r="S126" s="11" t="str">
        <f>IF(COUNTA(A126),IF(ISERROR(VLOOKUP(M126+AB126,計算!$A$16:$B$219,2)),"",VLOOKUP(M126+AB126,計算!$A$16:$B$219,2)),"")</f>
        <v/>
      </c>
      <c r="T126" s="9">
        <f t="shared" si="15"/>
        <v>100</v>
      </c>
      <c r="U126" s="10">
        <f t="shared" si="16"/>
        <v>100</v>
      </c>
      <c r="V126" s="11" t="str">
        <f>IF(COUNTA(A126),IF(ISERROR(VLOOKUP(N126+AB126,計算!$A$16:$B$219,2)),"",VLOOKUP(N126+AB126,計算!$A$16:$B$219,2)),"")</f>
        <v/>
      </c>
      <c r="W126" s="9">
        <f t="shared" si="17"/>
        <v>100</v>
      </c>
      <c r="X126" s="10">
        <f t="shared" si="18"/>
        <v>100</v>
      </c>
      <c r="Y126" s="11" t="str">
        <f>IF(COUNTA(A126),IF(ISERROR(VLOOKUP(O126+AB126,計算!$A$16:$B$219,2)),"",VLOOKUP(O126+AB126,計算!$A$16:$B$219,2)),"")</f>
        <v/>
      </c>
      <c r="Z126" s="19" t="str">
        <f>IF(COUNTA(A126),IF(ISERROR(VLOOKUP(MIN(M126,N126,O126)+AB126,計算!$A$16:$B$219,2)),"",VLOOKUP(MIN(M126,N126,O126)+AB126,計算!$A$16:$B$219,2)),"")</f>
        <v/>
      </c>
      <c r="AB126" s="20">
        <v>300</v>
      </c>
    </row>
    <row r="127" spans="1:28" x14ac:dyDescent="0.15">
      <c r="A127" s="16"/>
      <c r="B127" s="41" t="str">
        <f>IF(A127="","",団体設定!$B$6&amp;"-B"&amp;団体設定!$H$5&amp;"-"&amp;A127)</f>
        <v/>
      </c>
      <c r="C127" s="53"/>
      <c r="D127" s="16"/>
      <c r="E127" s="16"/>
      <c r="F127" s="16"/>
      <c r="G127" s="12" t="s">
        <v>57</v>
      </c>
      <c r="H127" s="16"/>
      <c r="I127" s="12" t="s">
        <v>58</v>
      </c>
      <c r="J127" s="16"/>
      <c r="K127" s="12" t="s">
        <v>60</v>
      </c>
      <c r="L127" s="7" t="s">
        <v>66</v>
      </c>
      <c r="M127" s="16"/>
      <c r="N127" s="16"/>
      <c r="O127" s="16"/>
      <c r="P127" s="13">
        <f t="shared" si="14"/>
        <v>0</v>
      </c>
      <c r="Q127" s="9">
        <f t="shared" si="19"/>
        <v>100</v>
      </c>
      <c r="R127" s="10">
        <f t="shared" si="13"/>
        <v>100</v>
      </c>
      <c r="S127" s="11" t="str">
        <f>IF(COUNTA(A127),IF(ISERROR(VLOOKUP(M127+AB127,計算!$A$16:$B$219,2)),"",VLOOKUP(M127+AB127,計算!$A$16:$B$219,2)),"")</f>
        <v/>
      </c>
      <c r="T127" s="9">
        <f t="shared" si="15"/>
        <v>100</v>
      </c>
      <c r="U127" s="10">
        <f t="shared" si="16"/>
        <v>100</v>
      </c>
      <c r="V127" s="11" t="str">
        <f>IF(COUNTA(A127),IF(ISERROR(VLOOKUP(N127+AB127,計算!$A$16:$B$219,2)),"",VLOOKUP(N127+AB127,計算!$A$16:$B$219,2)),"")</f>
        <v/>
      </c>
      <c r="W127" s="9">
        <f t="shared" si="17"/>
        <v>100</v>
      </c>
      <c r="X127" s="10">
        <f t="shared" si="18"/>
        <v>100</v>
      </c>
      <c r="Y127" s="11" t="str">
        <f>IF(COUNTA(A127),IF(ISERROR(VLOOKUP(O127+AB127,計算!$A$16:$B$219,2)),"",VLOOKUP(O127+AB127,計算!$A$16:$B$219,2)),"")</f>
        <v/>
      </c>
      <c r="Z127" s="19" t="str">
        <f>IF(COUNTA(A127),IF(ISERROR(VLOOKUP(MIN(M127,N127,O127)+AB127,計算!$A$16:$B$219,2)),"",VLOOKUP(MIN(M127,N127,O127)+AB127,計算!$A$16:$B$219,2)),"")</f>
        <v/>
      </c>
      <c r="AB127" s="20">
        <v>300</v>
      </c>
    </row>
    <row r="128" spans="1:28" x14ac:dyDescent="0.15">
      <c r="A128" s="16"/>
      <c r="B128" s="41" t="str">
        <f>IF(A128="","",団体設定!$B$6&amp;"-B"&amp;団体設定!$H$5&amp;"-"&amp;A128)</f>
        <v/>
      </c>
      <c r="C128" s="53"/>
      <c r="D128" s="16"/>
      <c r="E128" s="16"/>
      <c r="F128" s="16"/>
      <c r="G128" s="12" t="s">
        <v>57</v>
      </c>
      <c r="H128" s="16"/>
      <c r="I128" s="12" t="s">
        <v>58</v>
      </c>
      <c r="J128" s="16"/>
      <c r="K128" s="12" t="s">
        <v>60</v>
      </c>
      <c r="L128" s="7" t="s">
        <v>66</v>
      </c>
      <c r="M128" s="16"/>
      <c r="N128" s="16"/>
      <c r="O128" s="16"/>
      <c r="P128" s="13">
        <f t="shared" si="14"/>
        <v>0</v>
      </c>
      <c r="Q128" s="9">
        <f t="shared" si="19"/>
        <v>100</v>
      </c>
      <c r="R128" s="10">
        <f t="shared" si="13"/>
        <v>100</v>
      </c>
      <c r="S128" s="11" t="str">
        <f>IF(COUNTA(A128),IF(ISERROR(VLOOKUP(M128+AB128,計算!$A$16:$B$219,2)),"",VLOOKUP(M128+AB128,計算!$A$16:$B$219,2)),"")</f>
        <v/>
      </c>
      <c r="T128" s="9">
        <f t="shared" si="15"/>
        <v>100</v>
      </c>
      <c r="U128" s="10">
        <f t="shared" si="16"/>
        <v>100</v>
      </c>
      <c r="V128" s="11" t="str">
        <f>IF(COUNTA(A128),IF(ISERROR(VLOOKUP(N128+AB128,計算!$A$16:$B$219,2)),"",VLOOKUP(N128+AB128,計算!$A$16:$B$219,2)),"")</f>
        <v/>
      </c>
      <c r="W128" s="9">
        <f t="shared" si="17"/>
        <v>100</v>
      </c>
      <c r="X128" s="10">
        <f t="shared" si="18"/>
        <v>100</v>
      </c>
      <c r="Y128" s="11" t="str">
        <f>IF(COUNTA(A128),IF(ISERROR(VLOOKUP(O128+AB128,計算!$A$16:$B$219,2)),"",VLOOKUP(O128+AB128,計算!$A$16:$B$219,2)),"")</f>
        <v/>
      </c>
      <c r="Z128" s="19" t="str">
        <f>IF(COUNTA(A128),IF(ISERROR(VLOOKUP(MIN(M128,N128,O128)+AB128,計算!$A$16:$B$219,2)),"",VLOOKUP(MIN(M128,N128,O128)+AB128,計算!$A$16:$B$219,2)),"")</f>
        <v/>
      </c>
      <c r="AB128" s="20">
        <v>300</v>
      </c>
    </row>
    <row r="129" spans="1:28" x14ac:dyDescent="0.15">
      <c r="A129" s="16"/>
      <c r="B129" s="41" t="str">
        <f>IF(A129="","",団体設定!$B$6&amp;"-B"&amp;団体設定!$H$5&amp;"-"&amp;A129)</f>
        <v/>
      </c>
      <c r="C129" s="53"/>
      <c r="D129" s="16"/>
      <c r="E129" s="16"/>
      <c r="F129" s="16"/>
      <c r="G129" s="12" t="s">
        <v>57</v>
      </c>
      <c r="H129" s="16"/>
      <c r="I129" s="12" t="s">
        <v>58</v>
      </c>
      <c r="J129" s="16"/>
      <c r="K129" s="12" t="s">
        <v>60</v>
      </c>
      <c r="L129" s="7" t="s">
        <v>66</v>
      </c>
      <c r="M129" s="16"/>
      <c r="N129" s="16"/>
      <c r="O129" s="16"/>
      <c r="P129" s="13">
        <f t="shared" si="14"/>
        <v>0</v>
      </c>
      <c r="Q129" s="9">
        <f t="shared" si="19"/>
        <v>100</v>
      </c>
      <c r="R129" s="10">
        <f t="shared" si="13"/>
        <v>100</v>
      </c>
      <c r="S129" s="11" t="str">
        <f>IF(COUNTA(A129),IF(ISERROR(VLOOKUP(M129+AB129,計算!$A$16:$B$219,2)),"",VLOOKUP(M129+AB129,計算!$A$16:$B$219,2)),"")</f>
        <v/>
      </c>
      <c r="T129" s="9">
        <f t="shared" si="15"/>
        <v>100</v>
      </c>
      <c r="U129" s="10">
        <f t="shared" si="16"/>
        <v>100</v>
      </c>
      <c r="V129" s="11" t="str">
        <f>IF(COUNTA(A129),IF(ISERROR(VLOOKUP(N129+AB129,計算!$A$16:$B$219,2)),"",VLOOKUP(N129+AB129,計算!$A$16:$B$219,2)),"")</f>
        <v/>
      </c>
      <c r="W129" s="9">
        <f t="shared" si="17"/>
        <v>100</v>
      </c>
      <c r="X129" s="10">
        <f t="shared" si="18"/>
        <v>100</v>
      </c>
      <c r="Y129" s="11" t="str">
        <f>IF(COUNTA(A129),IF(ISERROR(VLOOKUP(O129+AB129,計算!$A$16:$B$219,2)),"",VLOOKUP(O129+AB129,計算!$A$16:$B$219,2)),"")</f>
        <v/>
      </c>
      <c r="Z129" s="19" t="str">
        <f>IF(COUNTA(A129),IF(ISERROR(VLOOKUP(MIN(M129,N129,O129)+AB129,計算!$A$16:$B$219,2)),"",VLOOKUP(MIN(M129,N129,O129)+AB129,計算!$A$16:$B$219,2)),"")</f>
        <v/>
      </c>
      <c r="AB129" s="20">
        <v>300</v>
      </c>
    </row>
    <row r="130" spans="1:28" x14ac:dyDescent="0.15">
      <c r="A130" s="16"/>
      <c r="B130" s="41" t="str">
        <f>IF(A130="","",団体設定!$B$6&amp;"-B"&amp;団体設定!$H$5&amp;"-"&amp;A130)</f>
        <v/>
      </c>
      <c r="C130" s="53"/>
      <c r="D130" s="16"/>
      <c r="E130" s="16"/>
      <c r="F130" s="16"/>
      <c r="G130" s="12" t="s">
        <v>57</v>
      </c>
      <c r="H130" s="16"/>
      <c r="I130" s="12" t="s">
        <v>58</v>
      </c>
      <c r="J130" s="16"/>
      <c r="K130" s="12" t="s">
        <v>60</v>
      </c>
      <c r="L130" s="7" t="s">
        <v>66</v>
      </c>
      <c r="M130" s="16"/>
      <c r="N130" s="16"/>
      <c r="O130" s="16"/>
      <c r="P130" s="13">
        <f t="shared" si="14"/>
        <v>0</v>
      </c>
      <c r="Q130" s="9">
        <f t="shared" si="19"/>
        <v>100</v>
      </c>
      <c r="R130" s="10">
        <f t="shared" si="13"/>
        <v>100</v>
      </c>
      <c r="S130" s="11" t="str">
        <f>IF(COUNTA(A130),IF(ISERROR(VLOOKUP(M130+AB130,計算!$A$16:$B$219,2)),"",VLOOKUP(M130+AB130,計算!$A$16:$B$219,2)),"")</f>
        <v/>
      </c>
      <c r="T130" s="9">
        <f t="shared" si="15"/>
        <v>100</v>
      </c>
      <c r="U130" s="10">
        <f t="shared" si="16"/>
        <v>100</v>
      </c>
      <c r="V130" s="11" t="str">
        <f>IF(COUNTA(A130),IF(ISERROR(VLOOKUP(N130+AB130,計算!$A$16:$B$219,2)),"",VLOOKUP(N130+AB130,計算!$A$16:$B$219,2)),"")</f>
        <v/>
      </c>
      <c r="W130" s="9">
        <f t="shared" si="17"/>
        <v>100</v>
      </c>
      <c r="X130" s="10">
        <f t="shared" si="18"/>
        <v>100</v>
      </c>
      <c r="Y130" s="11" t="str">
        <f>IF(COUNTA(A130),IF(ISERROR(VLOOKUP(O130+AB130,計算!$A$16:$B$219,2)),"",VLOOKUP(O130+AB130,計算!$A$16:$B$219,2)),"")</f>
        <v/>
      </c>
      <c r="Z130" s="19" t="str">
        <f>IF(COUNTA(A130),IF(ISERROR(VLOOKUP(MIN(M130,N130,O130)+AB130,計算!$A$16:$B$219,2)),"",VLOOKUP(MIN(M130,N130,O130)+AB130,計算!$A$16:$B$219,2)),"")</f>
        <v/>
      </c>
      <c r="AB130" s="20">
        <v>300</v>
      </c>
    </row>
    <row r="131" spans="1:28" x14ac:dyDescent="0.15">
      <c r="A131" s="16"/>
      <c r="B131" s="41" t="str">
        <f>IF(A131="","",団体設定!$B$6&amp;"-B"&amp;団体設定!$H$5&amp;"-"&amp;A131)</f>
        <v/>
      </c>
      <c r="C131" s="53"/>
      <c r="D131" s="16"/>
      <c r="E131" s="16"/>
      <c r="F131" s="16"/>
      <c r="G131" s="12" t="s">
        <v>57</v>
      </c>
      <c r="H131" s="16"/>
      <c r="I131" s="12" t="s">
        <v>58</v>
      </c>
      <c r="J131" s="16"/>
      <c r="K131" s="12" t="s">
        <v>60</v>
      </c>
      <c r="L131" s="7" t="s">
        <v>66</v>
      </c>
      <c r="M131" s="16"/>
      <c r="N131" s="16"/>
      <c r="O131" s="16"/>
      <c r="P131" s="13">
        <f t="shared" si="14"/>
        <v>0</v>
      </c>
      <c r="Q131" s="9">
        <f t="shared" si="19"/>
        <v>100</v>
      </c>
      <c r="R131" s="10">
        <f t="shared" si="13"/>
        <v>100</v>
      </c>
      <c r="S131" s="11" t="str">
        <f>IF(COUNTA(A131),IF(ISERROR(VLOOKUP(M131+AB131,計算!$A$16:$B$219,2)),"",VLOOKUP(M131+AB131,計算!$A$16:$B$219,2)),"")</f>
        <v/>
      </c>
      <c r="T131" s="9">
        <f t="shared" si="15"/>
        <v>100</v>
      </c>
      <c r="U131" s="10">
        <f t="shared" si="16"/>
        <v>100</v>
      </c>
      <c r="V131" s="11" t="str">
        <f>IF(COUNTA(A131),IF(ISERROR(VLOOKUP(N131+AB131,計算!$A$16:$B$219,2)),"",VLOOKUP(N131+AB131,計算!$A$16:$B$219,2)),"")</f>
        <v/>
      </c>
      <c r="W131" s="9">
        <f t="shared" si="17"/>
        <v>100</v>
      </c>
      <c r="X131" s="10">
        <f t="shared" si="18"/>
        <v>100</v>
      </c>
      <c r="Y131" s="11" t="str">
        <f>IF(COUNTA(A131),IF(ISERROR(VLOOKUP(O131+AB131,計算!$A$16:$B$219,2)),"",VLOOKUP(O131+AB131,計算!$A$16:$B$219,2)),"")</f>
        <v/>
      </c>
      <c r="Z131" s="19" t="str">
        <f>IF(COUNTA(A131),IF(ISERROR(VLOOKUP(MIN(M131,N131,O131)+AB131,計算!$A$16:$B$219,2)),"",VLOOKUP(MIN(M131,N131,O131)+AB131,計算!$A$16:$B$219,2)),"")</f>
        <v/>
      </c>
      <c r="AB131" s="20">
        <v>300</v>
      </c>
    </row>
    <row r="132" spans="1:28" x14ac:dyDescent="0.15">
      <c r="A132" s="16"/>
      <c r="B132" s="41" t="str">
        <f>IF(A132="","",団体設定!$B$6&amp;"-B"&amp;団体設定!$H$5&amp;"-"&amp;A132)</f>
        <v/>
      </c>
      <c r="C132" s="53"/>
      <c r="D132" s="16"/>
      <c r="E132" s="16"/>
      <c r="F132" s="16"/>
      <c r="G132" s="12" t="s">
        <v>57</v>
      </c>
      <c r="H132" s="16"/>
      <c r="I132" s="12" t="s">
        <v>58</v>
      </c>
      <c r="J132" s="16"/>
      <c r="K132" s="12" t="s">
        <v>60</v>
      </c>
      <c r="L132" s="7" t="s">
        <v>66</v>
      </c>
      <c r="M132" s="16"/>
      <c r="N132" s="16"/>
      <c r="O132" s="16"/>
      <c r="P132" s="13">
        <f t="shared" si="14"/>
        <v>0</v>
      </c>
      <c r="Q132" s="9">
        <f t="shared" si="19"/>
        <v>100</v>
      </c>
      <c r="R132" s="10">
        <f t="shared" si="13"/>
        <v>100</v>
      </c>
      <c r="S132" s="11" t="str">
        <f>IF(COUNTA(A132),IF(ISERROR(VLOOKUP(M132+AB132,計算!$A$16:$B$219,2)),"",VLOOKUP(M132+AB132,計算!$A$16:$B$219,2)),"")</f>
        <v/>
      </c>
      <c r="T132" s="9">
        <f t="shared" si="15"/>
        <v>100</v>
      </c>
      <c r="U132" s="10">
        <f t="shared" si="16"/>
        <v>100</v>
      </c>
      <c r="V132" s="11" t="str">
        <f>IF(COUNTA(A132),IF(ISERROR(VLOOKUP(N132+AB132,計算!$A$16:$B$219,2)),"",VLOOKUP(N132+AB132,計算!$A$16:$B$219,2)),"")</f>
        <v/>
      </c>
      <c r="W132" s="9">
        <f t="shared" si="17"/>
        <v>100</v>
      </c>
      <c r="X132" s="10">
        <f t="shared" si="18"/>
        <v>100</v>
      </c>
      <c r="Y132" s="11" t="str">
        <f>IF(COUNTA(A132),IF(ISERROR(VLOOKUP(O132+AB132,計算!$A$16:$B$219,2)),"",VLOOKUP(O132+AB132,計算!$A$16:$B$219,2)),"")</f>
        <v/>
      </c>
      <c r="Z132" s="19" t="str">
        <f>IF(COUNTA(A132),IF(ISERROR(VLOOKUP(MIN(M132,N132,O132)+AB132,計算!$A$16:$B$219,2)),"",VLOOKUP(MIN(M132,N132,O132)+AB132,計算!$A$16:$B$219,2)),"")</f>
        <v/>
      </c>
      <c r="AB132" s="20">
        <v>300</v>
      </c>
    </row>
    <row r="133" spans="1:28" x14ac:dyDescent="0.15">
      <c r="A133" s="16"/>
      <c r="B133" s="41" t="str">
        <f>IF(A133="","",団体設定!$B$6&amp;"-B"&amp;団体設定!$H$5&amp;"-"&amp;A133)</f>
        <v/>
      </c>
      <c r="C133" s="53"/>
      <c r="D133" s="16"/>
      <c r="E133" s="16"/>
      <c r="F133" s="16"/>
      <c r="G133" s="12" t="s">
        <v>57</v>
      </c>
      <c r="H133" s="16"/>
      <c r="I133" s="12" t="s">
        <v>58</v>
      </c>
      <c r="J133" s="16"/>
      <c r="K133" s="12" t="s">
        <v>60</v>
      </c>
      <c r="L133" s="7" t="s">
        <v>66</v>
      </c>
      <c r="M133" s="16"/>
      <c r="N133" s="16"/>
      <c r="O133" s="16"/>
      <c r="P133" s="13">
        <f t="shared" si="14"/>
        <v>0</v>
      </c>
      <c r="Q133" s="9">
        <f t="shared" si="19"/>
        <v>100</v>
      </c>
      <c r="R133" s="10">
        <f t="shared" si="13"/>
        <v>100</v>
      </c>
      <c r="S133" s="11" t="str">
        <f>IF(COUNTA(A133),IF(ISERROR(VLOOKUP(M133+AB133,計算!$A$16:$B$219,2)),"",VLOOKUP(M133+AB133,計算!$A$16:$B$219,2)),"")</f>
        <v/>
      </c>
      <c r="T133" s="9">
        <f t="shared" si="15"/>
        <v>100</v>
      </c>
      <c r="U133" s="10">
        <f t="shared" si="16"/>
        <v>100</v>
      </c>
      <c r="V133" s="11" t="str">
        <f>IF(COUNTA(A133),IF(ISERROR(VLOOKUP(N133+AB133,計算!$A$16:$B$219,2)),"",VLOOKUP(N133+AB133,計算!$A$16:$B$219,2)),"")</f>
        <v/>
      </c>
      <c r="W133" s="9">
        <f t="shared" si="17"/>
        <v>100</v>
      </c>
      <c r="X133" s="10">
        <f t="shared" si="18"/>
        <v>100</v>
      </c>
      <c r="Y133" s="11" t="str">
        <f>IF(COUNTA(A133),IF(ISERROR(VLOOKUP(O133+AB133,計算!$A$16:$B$219,2)),"",VLOOKUP(O133+AB133,計算!$A$16:$B$219,2)),"")</f>
        <v/>
      </c>
      <c r="Z133" s="19" t="str">
        <f>IF(COUNTA(A133),IF(ISERROR(VLOOKUP(MIN(M133,N133,O133)+AB133,計算!$A$16:$B$219,2)),"",VLOOKUP(MIN(M133,N133,O133)+AB133,計算!$A$16:$B$219,2)),"")</f>
        <v/>
      </c>
      <c r="AB133" s="20">
        <v>300</v>
      </c>
    </row>
    <row r="134" spans="1:28" x14ac:dyDescent="0.15">
      <c r="A134" s="16"/>
      <c r="B134" s="41" t="str">
        <f>IF(A134="","",団体設定!$B$6&amp;"-B"&amp;団体設定!$H$5&amp;"-"&amp;A134)</f>
        <v/>
      </c>
      <c r="C134" s="53"/>
      <c r="D134" s="16"/>
      <c r="E134" s="16"/>
      <c r="F134" s="16"/>
      <c r="G134" s="12" t="s">
        <v>57</v>
      </c>
      <c r="H134" s="16"/>
      <c r="I134" s="12" t="s">
        <v>58</v>
      </c>
      <c r="J134" s="16"/>
      <c r="K134" s="12" t="s">
        <v>60</v>
      </c>
      <c r="L134" s="7" t="s">
        <v>66</v>
      </c>
      <c r="M134" s="16"/>
      <c r="N134" s="16"/>
      <c r="O134" s="16"/>
      <c r="P134" s="13">
        <f t="shared" si="14"/>
        <v>0</v>
      </c>
      <c r="Q134" s="9">
        <f t="shared" si="19"/>
        <v>100</v>
      </c>
      <c r="R134" s="10">
        <f t="shared" ref="R134:R156" si="20">IF(RIGHT(Q134,1)="1",Q134-1,IF(RIGHT(Q134,1)="2",Q134-2,IF(RIGHT(Q134,1)="3",Q134-3,IF(RIGHT(Q134,1)="4",Q134-4,IF(RIGHT(Q134,1)="6",Q134-1,IF(RIGHT(Q134,1)="7",Q134-2,IF(RIGHT(Q134,1)="8",Q134-3,IF(RIGHT(Q134,1)="9",Q134-4,Q134))))))))</f>
        <v>100</v>
      </c>
      <c r="S134" s="11" t="str">
        <f>IF(COUNTA(A134),IF(ISERROR(VLOOKUP(M134+AB134,計算!$A$16:$B$219,2)),"",VLOOKUP(M134+AB134,計算!$A$16:$B$219,2)),"")</f>
        <v/>
      </c>
      <c r="T134" s="9">
        <f t="shared" si="15"/>
        <v>100</v>
      </c>
      <c r="U134" s="10">
        <f t="shared" si="16"/>
        <v>100</v>
      </c>
      <c r="V134" s="11" t="str">
        <f>IF(COUNTA(A134),IF(ISERROR(VLOOKUP(N134+AB134,計算!$A$16:$B$219,2)),"",VLOOKUP(N134+AB134,計算!$A$16:$B$219,2)),"")</f>
        <v/>
      </c>
      <c r="W134" s="9">
        <f t="shared" si="17"/>
        <v>100</v>
      </c>
      <c r="X134" s="10">
        <f t="shared" si="18"/>
        <v>100</v>
      </c>
      <c r="Y134" s="11" t="str">
        <f>IF(COUNTA(A134),IF(ISERROR(VLOOKUP(O134+AB134,計算!$A$16:$B$219,2)),"",VLOOKUP(O134+AB134,計算!$A$16:$B$219,2)),"")</f>
        <v/>
      </c>
      <c r="Z134" s="19" t="str">
        <f>IF(COUNTA(A134),IF(ISERROR(VLOOKUP(MIN(M134,N134,O134)+AB134,計算!$A$16:$B$219,2)),"",VLOOKUP(MIN(M134,N134,O134)+AB134,計算!$A$16:$B$219,2)),"")</f>
        <v/>
      </c>
      <c r="AB134" s="20">
        <v>300</v>
      </c>
    </row>
    <row r="135" spans="1:28" x14ac:dyDescent="0.15">
      <c r="A135" s="16"/>
      <c r="B135" s="41" t="str">
        <f>IF(A135="","",団体設定!$B$6&amp;"-B"&amp;団体設定!$H$5&amp;"-"&amp;A135)</f>
        <v/>
      </c>
      <c r="C135" s="53"/>
      <c r="D135" s="16"/>
      <c r="E135" s="16"/>
      <c r="F135" s="16"/>
      <c r="G135" s="12" t="s">
        <v>57</v>
      </c>
      <c r="H135" s="16"/>
      <c r="I135" s="12" t="s">
        <v>58</v>
      </c>
      <c r="J135" s="16"/>
      <c r="K135" s="12" t="s">
        <v>60</v>
      </c>
      <c r="L135" s="7" t="s">
        <v>66</v>
      </c>
      <c r="M135" s="16"/>
      <c r="N135" s="16"/>
      <c r="O135" s="16"/>
      <c r="P135" s="13">
        <f t="shared" ref="P135:P156" si="21">M135+N135+O135</f>
        <v>0</v>
      </c>
      <c r="Q135" s="9">
        <f t="shared" si="19"/>
        <v>100</v>
      </c>
      <c r="R135" s="10">
        <f t="shared" si="20"/>
        <v>100</v>
      </c>
      <c r="S135" s="11" t="str">
        <f>IF(COUNTA(A135),IF(ISERROR(VLOOKUP(M135+AB135,計算!$A$16:$B$219,2)),"",VLOOKUP(M135+AB135,計算!$A$16:$B$219,2)),"")</f>
        <v/>
      </c>
      <c r="T135" s="9">
        <f t="shared" si="15"/>
        <v>100</v>
      </c>
      <c r="U135" s="10">
        <f t="shared" si="16"/>
        <v>100</v>
      </c>
      <c r="V135" s="11" t="str">
        <f>IF(COUNTA(A135),IF(ISERROR(VLOOKUP(N135+AB135,計算!$A$16:$B$219,2)),"",VLOOKUP(N135+AB135,計算!$A$16:$B$219,2)),"")</f>
        <v/>
      </c>
      <c r="W135" s="9">
        <f t="shared" si="17"/>
        <v>100</v>
      </c>
      <c r="X135" s="10">
        <f t="shared" si="18"/>
        <v>100</v>
      </c>
      <c r="Y135" s="11" t="str">
        <f>IF(COUNTA(A135),IF(ISERROR(VLOOKUP(O135+AB135,計算!$A$16:$B$219,2)),"",VLOOKUP(O135+AB135,計算!$A$16:$B$219,2)),"")</f>
        <v/>
      </c>
      <c r="Z135" s="19" t="str">
        <f>IF(COUNTA(A135),IF(ISERROR(VLOOKUP(MIN(M135,N135,O135)+AB135,計算!$A$16:$B$219,2)),"",VLOOKUP(MIN(M135,N135,O135)+AB135,計算!$A$16:$B$219,2)),"")</f>
        <v/>
      </c>
      <c r="AB135" s="20">
        <v>300</v>
      </c>
    </row>
    <row r="136" spans="1:28" x14ac:dyDescent="0.15">
      <c r="A136" s="16"/>
      <c r="B136" s="41" t="str">
        <f>IF(A136="","",団体設定!$B$6&amp;"-B"&amp;団体設定!$H$5&amp;"-"&amp;A136)</f>
        <v/>
      </c>
      <c r="C136" s="53"/>
      <c r="D136" s="16"/>
      <c r="E136" s="16"/>
      <c r="F136" s="16"/>
      <c r="G136" s="12" t="s">
        <v>57</v>
      </c>
      <c r="H136" s="16"/>
      <c r="I136" s="12" t="s">
        <v>58</v>
      </c>
      <c r="J136" s="16"/>
      <c r="K136" s="12" t="s">
        <v>60</v>
      </c>
      <c r="L136" s="7" t="s">
        <v>66</v>
      </c>
      <c r="M136" s="16"/>
      <c r="N136" s="16"/>
      <c r="O136" s="16"/>
      <c r="P136" s="13">
        <f t="shared" si="21"/>
        <v>0</v>
      </c>
      <c r="Q136" s="9">
        <f t="shared" si="19"/>
        <v>100</v>
      </c>
      <c r="R136" s="10">
        <f t="shared" si="20"/>
        <v>100</v>
      </c>
      <c r="S136" s="11" t="str">
        <f>IF(COUNTA(A136),IF(ISERROR(VLOOKUP(M136+AB136,計算!$A$16:$B$219,2)),"",VLOOKUP(M136+AB136,計算!$A$16:$B$219,2)),"")</f>
        <v/>
      </c>
      <c r="T136" s="9">
        <f t="shared" ref="T136:T156" si="22">N136+100</f>
        <v>100</v>
      </c>
      <c r="U136" s="10">
        <f t="shared" ref="U136:U156" si="23">IF(RIGHT(T136,1)="1",T136-1,IF(RIGHT(T136,1)="2",T136-2,IF(RIGHT(T136,1)="3",T136-3,IF(RIGHT(T136,1)="4",T136-4,IF(RIGHT(T136,1)="6",T136-1,IF(RIGHT(T136,1)="7",T136-2,IF(RIGHT(T136,1)="8",T136-3,IF(RIGHT(T136,1)="9",T136-4,T136))))))))</f>
        <v>100</v>
      </c>
      <c r="V136" s="11" t="str">
        <f>IF(COUNTA(A136),IF(ISERROR(VLOOKUP(N136+AB136,計算!$A$16:$B$219,2)),"",VLOOKUP(N136+AB136,計算!$A$16:$B$219,2)),"")</f>
        <v/>
      </c>
      <c r="W136" s="9">
        <f t="shared" ref="W136:W156" si="24">O136+100</f>
        <v>100</v>
      </c>
      <c r="X136" s="10">
        <f t="shared" ref="X136:X156" si="25">IF(RIGHT(W136,1)="1",W136-1,IF(RIGHT(W136,1)="2",W136-2,IF(RIGHT(W136,1)="3",W136-3,IF(RIGHT(W136,1)="4",W136-4,IF(RIGHT(W136,1)="6",W136-1,IF(RIGHT(W136,1)="7",W136-2,IF(RIGHT(W136,1)="8",W136-3,IF(RIGHT(W136,1)="9",W136-4,W136))))))))</f>
        <v>100</v>
      </c>
      <c r="Y136" s="11" t="str">
        <f>IF(COUNTA(A136),IF(ISERROR(VLOOKUP(O136+AB136,計算!$A$16:$B$219,2)),"",VLOOKUP(O136+AB136,計算!$A$16:$B$219,2)),"")</f>
        <v/>
      </c>
      <c r="Z136" s="19" t="str">
        <f>IF(COUNTA(A136),IF(ISERROR(VLOOKUP(MIN(M136,N136,O136)+AB136,計算!$A$16:$B$219,2)),"",VLOOKUP(MIN(M136,N136,O136)+AB136,計算!$A$16:$B$219,2)),"")</f>
        <v/>
      </c>
      <c r="AB136" s="20">
        <v>300</v>
      </c>
    </row>
    <row r="137" spans="1:28" x14ac:dyDescent="0.15">
      <c r="A137" s="16"/>
      <c r="B137" s="41" t="str">
        <f>IF(A137="","",団体設定!$B$6&amp;"-B"&amp;団体設定!$H$5&amp;"-"&amp;A137)</f>
        <v/>
      </c>
      <c r="C137" s="53"/>
      <c r="D137" s="16"/>
      <c r="E137" s="16"/>
      <c r="F137" s="16"/>
      <c r="G137" s="12" t="s">
        <v>57</v>
      </c>
      <c r="H137" s="16"/>
      <c r="I137" s="12" t="s">
        <v>58</v>
      </c>
      <c r="J137" s="16"/>
      <c r="K137" s="12" t="s">
        <v>60</v>
      </c>
      <c r="L137" s="7" t="s">
        <v>66</v>
      </c>
      <c r="M137" s="16"/>
      <c r="N137" s="16"/>
      <c r="O137" s="16"/>
      <c r="P137" s="13">
        <f t="shared" si="21"/>
        <v>0</v>
      </c>
      <c r="Q137" s="9">
        <f t="shared" ref="Q137:Q156" si="26">M137+100</f>
        <v>100</v>
      </c>
      <c r="R137" s="10">
        <f t="shared" si="20"/>
        <v>100</v>
      </c>
      <c r="S137" s="11" t="str">
        <f>IF(COUNTA(A137),IF(ISERROR(VLOOKUP(M137+AB137,計算!$A$16:$B$219,2)),"",VLOOKUP(M137+AB137,計算!$A$16:$B$219,2)),"")</f>
        <v/>
      </c>
      <c r="T137" s="9">
        <f t="shared" si="22"/>
        <v>100</v>
      </c>
      <c r="U137" s="10">
        <f t="shared" si="23"/>
        <v>100</v>
      </c>
      <c r="V137" s="11" t="str">
        <f>IF(COUNTA(A137),IF(ISERROR(VLOOKUP(N137+AB137,計算!$A$16:$B$219,2)),"",VLOOKUP(N137+AB137,計算!$A$16:$B$219,2)),"")</f>
        <v/>
      </c>
      <c r="W137" s="9">
        <f t="shared" si="24"/>
        <v>100</v>
      </c>
      <c r="X137" s="10">
        <f t="shared" si="25"/>
        <v>100</v>
      </c>
      <c r="Y137" s="11" t="str">
        <f>IF(COUNTA(A137),IF(ISERROR(VLOOKUP(O137+AB137,計算!$A$16:$B$219,2)),"",VLOOKUP(O137+AB137,計算!$A$16:$B$219,2)),"")</f>
        <v/>
      </c>
      <c r="Z137" s="19" t="str">
        <f>IF(COUNTA(A137),IF(ISERROR(VLOOKUP(MIN(M137,N137,O137)+AB137,計算!$A$16:$B$219,2)),"",VLOOKUP(MIN(M137,N137,O137)+AB137,計算!$A$16:$B$219,2)),"")</f>
        <v/>
      </c>
      <c r="AB137" s="20">
        <v>300</v>
      </c>
    </row>
    <row r="138" spans="1:28" x14ac:dyDescent="0.15">
      <c r="A138" s="16"/>
      <c r="B138" s="41" t="str">
        <f>IF(A138="","",団体設定!$B$6&amp;"-B"&amp;団体設定!$H$5&amp;"-"&amp;A138)</f>
        <v/>
      </c>
      <c r="C138" s="53"/>
      <c r="D138" s="16"/>
      <c r="E138" s="16"/>
      <c r="F138" s="16"/>
      <c r="G138" s="12" t="s">
        <v>57</v>
      </c>
      <c r="H138" s="16"/>
      <c r="I138" s="12" t="s">
        <v>58</v>
      </c>
      <c r="J138" s="16"/>
      <c r="K138" s="12" t="s">
        <v>60</v>
      </c>
      <c r="L138" s="7" t="s">
        <v>66</v>
      </c>
      <c r="M138" s="16"/>
      <c r="N138" s="16"/>
      <c r="O138" s="16"/>
      <c r="P138" s="13">
        <f t="shared" si="21"/>
        <v>0</v>
      </c>
      <c r="Q138" s="9">
        <f t="shared" si="26"/>
        <v>100</v>
      </c>
      <c r="R138" s="10">
        <f t="shared" si="20"/>
        <v>100</v>
      </c>
      <c r="S138" s="11" t="str">
        <f>IF(COUNTA(A138),IF(ISERROR(VLOOKUP(M138+AB138,計算!$A$16:$B$219,2)),"",VLOOKUP(M138+AB138,計算!$A$16:$B$219,2)),"")</f>
        <v/>
      </c>
      <c r="T138" s="9">
        <f t="shared" si="22"/>
        <v>100</v>
      </c>
      <c r="U138" s="10">
        <f t="shared" si="23"/>
        <v>100</v>
      </c>
      <c r="V138" s="11" t="str">
        <f>IF(COUNTA(A138),IF(ISERROR(VLOOKUP(N138+AB138,計算!$A$16:$B$219,2)),"",VLOOKUP(N138+AB138,計算!$A$16:$B$219,2)),"")</f>
        <v/>
      </c>
      <c r="W138" s="9">
        <f t="shared" si="24"/>
        <v>100</v>
      </c>
      <c r="X138" s="10">
        <f t="shared" si="25"/>
        <v>100</v>
      </c>
      <c r="Y138" s="11" t="str">
        <f>IF(COUNTA(A138),IF(ISERROR(VLOOKUP(O138+AB138,計算!$A$16:$B$219,2)),"",VLOOKUP(O138+AB138,計算!$A$16:$B$219,2)),"")</f>
        <v/>
      </c>
      <c r="Z138" s="19" t="str">
        <f>IF(COUNTA(A138),IF(ISERROR(VLOOKUP(MIN(M138,N138,O138)+AB138,計算!$A$16:$B$219,2)),"",VLOOKUP(MIN(M138,N138,O138)+AB138,計算!$A$16:$B$219,2)),"")</f>
        <v/>
      </c>
      <c r="AB138" s="20">
        <v>300</v>
      </c>
    </row>
    <row r="139" spans="1:28" x14ac:dyDescent="0.15">
      <c r="A139" s="16"/>
      <c r="B139" s="41" t="str">
        <f>IF(A139="","",団体設定!$B$6&amp;"-B"&amp;団体設定!$H$5&amp;"-"&amp;A139)</f>
        <v/>
      </c>
      <c r="C139" s="53"/>
      <c r="D139" s="16"/>
      <c r="E139" s="16"/>
      <c r="F139" s="16"/>
      <c r="G139" s="12" t="s">
        <v>57</v>
      </c>
      <c r="H139" s="16"/>
      <c r="I139" s="12" t="s">
        <v>58</v>
      </c>
      <c r="J139" s="16"/>
      <c r="K139" s="12" t="s">
        <v>60</v>
      </c>
      <c r="L139" s="7" t="s">
        <v>66</v>
      </c>
      <c r="M139" s="16"/>
      <c r="N139" s="16"/>
      <c r="O139" s="16"/>
      <c r="P139" s="13">
        <f t="shared" si="21"/>
        <v>0</v>
      </c>
      <c r="Q139" s="9">
        <f t="shared" si="26"/>
        <v>100</v>
      </c>
      <c r="R139" s="10">
        <f t="shared" si="20"/>
        <v>100</v>
      </c>
      <c r="S139" s="11" t="str">
        <f>IF(COUNTA(A139),IF(ISERROR(VLOOKUP(M139+AB139,計算!$A$16:$B$219,2)),"",VLOOKUP(M139+AB139,計算!$A$16:$B$219,2)),"")</f>
        <v/>
      </c>
      <c r="T139" s="9">
        <f t="shared" si="22"/>
        <v>100</v>
      </c>
      <c r="U139" s="10">
        <f t="shared" si="23"/>
        <v>100</v>
      </c>
      <c r="V139" s="11" t="str">
        <f>IF(COUNTA(A139),IF(ISERROR(VLOOKUP(N139+AB139,計算!$A$16:$B$219,2)),"",VLOOKUP(N139+AB139,計算!$A$16:$B$219,2)),"")</f>
        <v/>
      </c>
      <c r="W139" s="9">
        <f t="shared" si="24"/>
        <v>100</v>
      </c>
      <c r="X139" s="10">
        <f t="shared" si="25"/>
        <v>100</v>
      </c>
      <c r="Y139" s="11" t="str">
        <f>IF(COUNTA(A139),IF(ISERROR(VLOOKUP(O139+AB139,計算!$A$16:$B$219,2)),"",VLOOKUP(O139+AB139,計算!$A$16:$B$219,2)),"")</f>
        <v/>
      </c>
      <c r="Z139" s="19" t="str">
        <f>IF(COUNTA(A139),IF(ISERROR(VLOOKUP(MIN(M139,N139,O139)+AB139,計算!$A$16:$B$219,2)),"",VLOOKUP(MIN(M139,N139,O139)+AB139,計算!$A$16:$B$219,2)),"")</f>
        <v/>
      </c>
      <c r="AB139" s="20">
        <v>300</v>
      </c>
    </row>
    <row r="140" spans="1:28" x14ac:dyDescent="0.15">
      <c r="A140" s="16"/>
      <c r="B140" s="41" t="str">
        <f>IF(A140="","",団体設定!$B$6&amp;"-B"&amp;団体設定!$H$5&amp;"-"&amp;A140)</f>
        <v/>
      </c>
      <c r="C140" s="53"/>
      <c r="D140" s="16"/>
      <c r="E140" s="16"/>
      <c r="F140" s="16"/>
      <c r="G140" s="12" t="s">
        <v>57</v>
      </c>
      <c r="H140" s="16"/>
      <c r="I140" s="12" t="s">
        <v>58</v>
      </c>
      <c r="J140" s="16"/>
      <c r="K140" s="12" t="s">
        <v>60</v>
      </c>
      <c r="L140" s="7" t="s">
        <v>66</v>
      </c>
      <c r="M140" s="16"/>
      <c r="N140" s="16"/>
      <c r="O140" s="16"/>
      <c r="P140" s="13">
        <f t="shared" si="21"/>
        <v>0</v>
      </c>
      <c r="Q140" s="9">
        <f t="shared" si="26"/>
        <v>100</v>
      </c>
      <c r="R140" s="10">
        <f t="shared" si="20"/>
        <v>100</v>
      </c>
      <c r="S140" s="11" t="str">
        <f>IF(COUNTA(A140),IF(ISERROR(VLOOKUP(M140+AB140,計算!$A$16:$B$219,2)),"",VLOOKUP(M140+AB140,計算!$A$16:$B$219,2)),"")</f>
        <v/>
      </c>
      <c r="T140" s="9">
        <f t="shared" si="22"/>
        <v>100</v>
      </c>
      <c r="U140" s="10">
        <f t="shared" si="23"/>
        <v>100</v>
      </c>
      <c r="V140" s="11" t="str">
        <f>IF(COUNTA(A140),IF(ISERROR(VLOOKUP(N140+AB140,計算!$A$16:$B$219,2)),"",VLOOKUP(N140+AB140,計算!$A$16:$B$219,2)),"")</f>
        <v/>
      </c>
      <c r="W140" s="9">
        <f t="shared" si="24"/>
        <v>100</v>
      </c>
      <c r="X140" s="10">
        <f t="shared" si="25"/>
        <v>100</v>
      </c>
      <c r="Y140" s="11" t="str">
        <f>IF(COUNTA(A140),IF(ISERROR(VLOOKUP(O140+AB140,計算!$A$16:$B$219,2)),"",VLOOKUP(O140+AB140,計算!$A$16:$B$219,2)),"")</f>
        <v/>
      </c>
      <c r="Z140" s="19" t="str">
        <f>IF(COUNTA(A140),IF(ISERROR(VLOOKUP(MIN(M140,N140,O140)+AB140,計算!$A$16:$B$219,2)),"",VLOOKUP(MIN(M140,N140,O140)+AB140,計算!$A$16:$B$219,2)),"")</f>
        <v/>
      </c>
      <c r="AB140" s="20">
        <v>300</v>
      </c>
    </row>
    <row r="141" spans="1:28" x14ac:dyDescent="0.15">
      <c r="A141" s="16"/>
      <c r="B141" s="41" t="str">
        <f>IF(A141="","",団体設定!$B$6&amp;"-B"&amp;団体設定!$H$5&amp;"-"&amp;A141)</f>
        <v/>
      </c>
      <c r="C141" s="53"/>
      <c r="D141" s="16"/>
      <c r="E141" s="16"/>
      <c r="F141" s="16"/>
      <c r="G141" s="12" t="s">
        <v>57</v>
      </c>
      <c r="H141" s="16"/>
      <c r="I141" s="12" t="s">
        <v>58</v>
      </c>
      <c r="J141" s="16"/>
      <c r="K141" s="12" t="s">
        <v>60</v>
      </c>
      <c r="L141" s="7" t="s">
        <v>66</v>
      </c>
      <c r="M141" s="16"/>
      <c r="N141" s="16"/>
      <c r="O141" s="16"/>
      <c r="P141" s="13">
        <f t="shared" si="21"/>
        <v>0</v>
      </c>
      <c r="Q141" s="9">
        <f t="shared" si="26"/>
        <v>100</v>
      </c>
      <c r="R141" s="10">
        <f t="shared" si="20"/>
        <v>100</v>
      </c>
      <c r="S141" s="11" t="str">
        <f>IF(COUNTA(A141),IF(ISERROR(VLOOKUP(M141+AB141,計算!$A$16:$B$219,2)),"",VLOOKUP(M141+AB141,計算!$A$16:$B$219,2)),"")</f>
        <v/>
      </c>
      <c r="T141" s="9">
        <f t="shared" si="22"/>
        <v>100</v>
      </c>
      <c r="U141" s="10">
        <f t="shared" si="23"/>
        <v>100</v>
      </c>
      <c r="V141" s="11" t="str">
        <f>IF(COUNTA(A141),IF(ISERROR(VLOOKUP(N141+AB141,計算!$A$16:$B$219,2)),"",VLOOKUP(N141+AB141,計算!$A$16:$B$219,2)),"")</f>
        <v/>
      </c>
      <c r="W141" s="9">
        <f t="shared" si="24"/>
        <v>100</v>
      </c>
      <c r="X141" s="10">
        <f t="shared" si="25"/>
        <v>100</v>
      </c>
      <c r="Y141" s="11" t="str">
        <f>IF(COUNTA(A141),IF(ISERROR(VLOOKUP(O141+AB141,計算!$A$16:$B$219,2)),"",VLOOKUP(O141+AB141,計算!$A$16:$B$219,2)),"")</f>
        <v/>
      </c>
      <c r="Z141" s="19" t="str">
        <f>IF(COUNTA(A141),IF(ISERROR(VLOOKUP(MIN(M141,N141,O141)+AB141,計算!$A$16:$B$219,2)),"",VLOOKUP(MIN(M141,N141,O141)+AB141,計算!$A$16:$B$219,2)),"")</f>
        <v/>
      </c>
      <c r="AB141" s="20">
        <v>300</v>
      </c>
    </row>
    <row r="142" spans="1:28" x14ac:dyDescent="0.15">
      <c r="A142" s="16"/>
      <c r="B142" s="41" t="str">
        <f>IF(A142="","",団体設定!$B$6&amp;"-B"&amp;団体設定!$H$5&amp;"-"&amp;A142)</f>
        <v/>
      </c>
      <c r="C142" s="53"/>
      <c r="D142" s="16"/>
      <c r="E142" s="16"/>
      <c r="F142" s="16"/>
      <c r="G142" s="12" t="s">
        <v>57</v>
      </c>
      <c r="H142" s="16"/>
      <c r="I142" s="12" t="s">
        <v>58</v>
      </c>
      <c r="J142" s="16"/>
      <c r="K142" s="12" t="s">
        <v>60</v>
      </c>
      <c r="L142" s="7" t="s">
        <v>66</v>
      </c>
      <c r="M142" s="16"/>
      <c r="N142" s="16"/>
      <c r="O142" s="16"/>
      <c r="P142" s="13">
        <f t="shared" si="21"/>
        <v>0</v>
      </c>
      <c r="Q142" s="9">
        <f t="shared" si="26"/>
        <v>100</v>
      </c>
      <c r="R142" s="10">
        <f t="shared" si="20"/>
        <v>100</v>
      </c>
      <c r="S142" s="11" t="str">
        <f>IF(COUNTA(A142),IF(ISERROR(VLOOKUP(M142+AB142,計算!$A$16:$B$219,2)),"",VLOOKUP(M142+AB142,計算!$A$16:$B$219,2)),"")</f>
        <v/>
      </c>
      <c r="T142" s="9">
        <f t="shared" si="22"/>
        <v>100</v>
      </c>
      <c r="U142" s="10">
        <f t="shared" si="23"/>
        <v>100</v>
      </c>
      <c r="V142" s="11" t="str">
        <f>IF(COUNTA(A142),IF(ISERROR(VLOOKUP(N142+AB142,計算!$A$16:$B$219,2)),"",VLOOKUP(N142+AB142,計算!$A$16:$B$219,2)),"")</f>
        <v/>
      </c>
      <c r="W142" s="9">
        <f t="shared" si="24"/>
        <v>100</v>
      </c>
      <c r="X142" s="10">
        <f t="shared" si="25"/>
        <v>100</v>
      </c>
      <c r="Y142" s="11" t="str">
        <f>IF(COUNTA(A142),IF(ISERROR(VLOOKUP(O142+AB142,計算!$A$16:$B$219,2)),"",VLOOKUP(O142+AB142,計算!$A$16:$B$219,2)),"")</f>
        <v/>
      </c>
      <c r="Z142" s="19" t="str">
        <f>IF(COUNTA(A142),IF(ISERROR(VLOOKUP(MIN(M142,N142,O142)+AB142,計算!$A$16:$B$219,2)),"",VLOOKUP(MIN(M142,N142,O142)+AB142,計算!$A$16:$B$219,2)),"")</f>
        <v/>
      </c>
      <c r="AB142" s="20">
        <v>300</v>
      </c>
    </row>
    <row r="143" spans="1:28" x14ac:dyDescent="0.15">
      <c r="A143" s="16"/>
      <c r="B143" s="41" t="str">
        <f>IF(A143="","",団体設定!$B$6&amp;"-B"&amp;団体設定!$H$5&amp;"-"&amp;A143)</f>
        <v/>
      </c>
      <c r="C143" s="53"/>
      <c r="D143" s="16"/>
      <c r="E143" s="16"/>
      <c r="F143" s="16"/>
      <c r="G143" s="12" t="s">
        <v>57</v>
      </c>
      <c r="H143" s="16"/>
      <c r="I143" s="12" t="s">
        <v>58</v>
      </c>
      <c r="J143" s="16"/>
      <c r="K143" s="12" t="s">
        <v>60</v>
      </c>
      <c r="L143" s="7" t="s">
        <v>66</v>
      </c>
      <c r="M143" s="16"/>
      <c r="N143" s="16"/>
      <c r="O143" s="16"/>
      <c r="P143" s="13">
        <f t="shared" si="21"/>
        <v>0</v>
      </c>
      <c r="Q143" s="9">
        <f t="shared" si="26"/>
        <v>100</v>
      </c>
      <c r="R143" s="10">
        <f t="shared" si="20"/>
        <v>100</v>
      </c>
      <c r="S143" s="11" t="str">
        <f>IF(COUNTA(A143),IF(ISERROR(VLOOKUP(M143+AB143,計算!$A$16:$B$219,2)),"",VLOOKUP(M143+AB143,計算!$A$16:$B$219,2)),"")</f>
        <v/>
      </c>
      <c r="T143" s="9">
        <f t="shared" si="22"/>
        <v>100</v>
      </c>
      <c r="U143" s="10">
        <f t="shared" si="23"/>
        <v>100</v>
      </c>
      <c r="V143" s="11" t="str">
        <f>IF(COUNTA(A143),IF(ISERROR(VLOOKUP(N143+AB143,計算!$A$16:$B$219,2)),"",VLOOKUP(N143+AB143,計算!$A$16:$B$219,2)),"")</f>
        <v/>
      </c>
      <c r="W143" s="9">
        <f t="shared" si="24"/>
        <v>100</v>
      </c>
      <c r="X143" s="10">
        <f t="shared" si="25"/>
        <v>100</v>
      </c>
      <c r="Y143" s="11" t="str">
        <f>IF(COUNTA(A143),IF(ISERROR(VLOOKUP(O143+AB143,計算!$A$16:$B$219,2)),"",VLOOKUP(O143+AB143,計算!$A$16:$B$219,2)),"")</f>
        <v/>
      </c>
      <c r="Z143" s="19" t="str">
        <f>IF(COUNTA(A143),IF(ISERROR(VLOOKUP(MIN(M143,N143,O143)+AB143,計算!$A$16:$B$219,2)),"",VLOOKUP(MIN(M143,N143,O143)+AB143,計算!$A$16:$B$219,2)),"")</f>
        <v/>
      </c>
      <c r="AB143" s="20">
        <v>300</v>
      </c>
    </row>
    <row r="144" spans="1:28" x14ac:dyDescent="0.15">
      <c r="A144" s="16"/>
      <c r="B144" s="41" t="str">
        <f>IF(A144="","",団体設定!$B$6&amp;"-B"&amp;団体設定!$H$5&amp;"-"&amp;A144)</f>
        <v/>
      </c>
      <c r="C144" s="53"/>
      <c r="D144" s="16"/>
      <c r="E144" s="16"/>
      <c r="F144" s="16"/>
      <c r="G144" s="12" t="s">
        <v>57</v>
      </c>
      <c r="H144" s="16"/>
      <c r="I144" s="12" t="s">
        <v>58</v>
      </c>
      <c r="J144" s="16"/>
      <c r="K144" s="12" t="s">
        <v>60</v>
      </c>
      <c r="L144" s="7" t="s">
        <v>66</v>
      </c>
      <c r="M144" s="16"/>
      <c r="N144" s="16"/>
      <c r="O144" s="16"/>
      <c r="P144" s="13">
        <f t="shared" si="21"/>
        <v>0</v>
      </c>
      <c r="Q144" s="9">
        <f t="shared" si="26"/>
        <v>100</v>
      </c>
      <c r="R144" s="10">
        <f t="shared" si="20"/>
        <v>100</v>
      </c>
      <c r="S144" s="11" t="str">
        <f>IF(COUNTA(A144),IF(ISERROR(VLOOKUP(M144+AB144,計算!$A$16:$B$219,2)),"",VLOOKUP(M144+AB144,計算!$A$16:$B$219,2)),"")</f>
        <v/>
      </c>
      <c r="T144" s="9">
        <f t="shared" si="22"/>
        <v>100</v>
      </c>
      <c r="U144" s="10">
        <f t="shared" si="23"/>
        <v>100</v>
      </c>
      <c r="V144" s="11" t="str">
        <f>IF(COUNTA(A144),IF(ISERROR(VLOOKUP(N144+AB144,計算!$A$16:$B$219,2)),"",VLOOKUP(N144+AB144,計算!$A$16:$B$219,2)),"")</f>
        <v/>
      </c>
      <c r="W144" s="9">
        <f t="shared" si="24"/>
        <v>100</v>
      </c>
      <c r="X144" s="10">
        <f t="shared" si="25"/>
        <v>100</v>
      </c>
      <c r="Y144" s="11" t="str">
        <f>IF(COUNTA(A144),IF(ISERROR(VLOOKUP(O144+AB144,計算!$A$16:$B$219,2)),"",VLOOKUP(O144+AB144,計算!$A$16:$B$219,2)),"")</f>
        <v/>
      </c>
      <c r="Z144" s="19" t="str">
        <f>IF(COUNTA(A144),IF(ISERROR(VLOOKUP(MIN(M144,N144,O144)+AB144,計算!$A$16:$B$219,2)),"",VLOOKUP(MIN(M144,N144,O144)+AB144,計算!$A$16:$B$219,2)),"")</f>
        <v/>
      </c>
      <c r="AB144" s="20">
        <v>300</v>
      </c>
    </row>
    <row r="145" spans="1:28" x14ac:dyDescent="0.15">
      <c r="A145" s="16"/>
      <c r="B145" s="41" t="str">
        <f>IF(A145="","",団体設定!$B$6&amp;"-B"&amp;団体設定!$H$5&amp;"-"&amp;A145)</f>
        <v/>
      </c>
      <c r="C145" s="53"/>
      <c r="D145" s="16"/>
      <c r="E145" s="16"/>
      <c r="F145" s="16"/>
      <c r="G145" s="12" t="s">
        <v>57</v>
      </c>
      <c r="H145" s="16"/>
      <c r="I145" s="12" t="s">
        <v>58</v>
      </c>
      <c r="J145" s="16"/>
      <c r="K145" s="12" t="s">
        <v>60</v>
      </c>
      <c r="L145" s="7" t="s">
        <v>66</v>
      </c>
      <c r="M145" s="16"/>
      <c r="N145" s="16"/>
      <c r="O145" s="16"/>
      <c r="P145" s="13">
        <f t="shared" si="21"/>
        <v>0</v>
      </c>
      <c r="Q145" s="9">
        <f t="shared" si="26"/>
        <v>100</v>
      </c>
      <c r="R145" s="10">
        <f t="shared" si="20"/>
        <v>100</v>
      </c>
      <c r="S145" s="11" t="str">
        <f>IF(COUNTA(A145),IF(ISERROR(VLOOKUP(M145+AB145,計算!$A$16:$B$219,2)),"",VLOOKUP(M145+AB145,計算!$A$16:$B$219,2)),"")</f>
        <v/>
      </c>
      <c r="T145" s="9">
        <f t="shared" si="22"/>
        <v>100</v>
      </c>
      <c r="U145" s="10">
        <f t="shared" si="23"/>
        <v>100</v>
      </c>
      <c r="V145" s="11" t="str">
        <f>IF(COUNTA(A145),IF(ISERROR(VLOOKUP(N145+AB145,計算!$A$16:$B$219,2)),"",VLOOKUP(N145+AB145,計算!$A$16:$B$219,2)),"")</f>
        <v/>
      </c>
      <c r="W145" s="9">
        <f t="shared" si="24"/>
        <v>100</v>
      </c>
      <c r="X145" s="10">
        <f t="shared" si="25"/>
        <v>100</v>
      </c>
      <c r="Y145" s="11" t="str">
        <f>IF(COUNTA(A145),IF(ISERROR(VLOOKUP(O145+AB145,計算!$A$16:$B$219,2)),"",VLOOKUP(O145+AB145,計算!$A$16:$B$219,2)),"")</f>
        <v/>
      </c>
      <c r="Z145" s="19" t="str">
        <f>IF(COUNTA(A145),IF(ISERROR(VLOOKUP(MIN(M145,N145,O145)+AB145,計算!$A$16:$B$219,2)),"",VLOOKUP(MIN(M145,N145,O145)+AB145,計算!$A$16:$B$219,2)),"")</f>
        <v/>
      </c>
      <c r="AB145" s="20">
        <v>300</v>
      </c>
    </row>
    <row r="146" spans="1:28" x14ac:dyDescent="0.15">
      <c r="A146" s="16"/>
      <c r="B146" s="41" t="str">
        <f>IF(A146="","",団体設定!$B$6&amp;"-B"&amp;団体設定!$H$5&amp;"-"&amp;A146)</f>
        <v/>
      </c>
      <c r="C146" s="53"/>
      <c r="D146" s="16"/>
      <c r="E146" s="16"/>
      <c r="F146" s="16"/>
      <c r="G146" s="12" t="s">
        <v>57</v>
      </c>
      <c r="H146" s="16"/>
      <c r="I146" s="12" t="s">
        <v>58</v>
      </c>
      <c r="J146" s="16"/>
      <c r="K146" s="12" t="s">
        <v>60</v>
      </c>
      <c r="L146" s="7" t="s">
        <v>66</v>
      </c>
      <c r="M146" s="16"/>
      <c r="N146" s="16"/>
      <c r="O146" s="16"/>
      <c r="P146" s="13">
        <f t="shared" si="21"/>
        <v>0</v>
      </c>
      <c r="Q146" s="9">
        <f t="shared" si="26"/>
        <v>100</v>
      </c>
      <c r="R146" s="10">
        <f t="shared" si="20"/>
        <v>100</v>
      </c>
      <c r="S146" s="11" t="str">
        <f>IF(COUNTA(A146),IF(ISERROR(VLOOKUP(M146+AB146,計算!$A$16:$B$219,2)),"",VLOOKUP(M146+AB146,計算!$A$16:$B$219,2)),"")</f>
        <v/>
      </c>
      <c r="T146" s="9">
        <f t="shared" si="22"/>
        <v>100</v>
      </c>
      <c r="U146" s="10">
        <f t="shared" si="23"/>
        <v>100</v>
      </c>
      <c r="V146" s="11" t="str">
        <f>IF(COUNTA(A146),IF(ISERROR(VLOOKUP(N146+AB146,計算!$A$16:$B$219,2)),"",VLOOKUP(N146+AB146,計算!$A$16:$B$219,2)),"")</f>
        <v/>
      </c>
      <c r="W146" s="9">
        <f t="shared" si="24"/>
        <v>100</v>
      </c>
      <c r="X146" s="10">
        <f t="shared" si="25"/>
        <v>100</v>
      </c>
      <c r="Y146" s="11" t="str">
        <f>IF(COUNTA(A146),IF(ISERROR(VLOOKUP(O146+AB146,計算!$A$16:$B$219,2)),"",VLOOKUP(O146+AB146,計算!$A$16:$B$219,2)),"")</f>
        <v/>
      </c>
      <c r="Z146" s="19" t="str">
        <f>IF(COUNTA(A146),IF(ISERROR(VLOOKUP(MIN(M146,N146,O146)+AB146,計算!$A$16:$B$219,2)),"",VLOOKUP(MIN(M146,N146,O146)+AB146,計算!$A$16:$B$219,2)),"")</f>
        <v/>
      </c>
      <c r="AB146" s="20">
        <v>300</v>
      </c>
    </row>
    <row r="147" spans="1:28" x14ac:dyDescent="0.15">
      <c r="A147" s="16"/>
      <c r="B147" s="41" t="str">
        <f>IF(A147="","",団体設定!$B$6&amp;"-B"&amp;団体設定!$H$5&amp;"-"&amp;A147)</f>
        <v/>
      </c>
      <c r="C147" s="53"/>
      <c r="D147" s="16"/>
      <c r="E147" s="16"/>
      <c r="F147" s="16"/>
      <c r="G147" s="12" t="s">
        <v>57</v>
      </c>
      <c r="H147" s="16"/>
      <c r="I147" s="12" t="s">
        <v>58</v>
      </c>
      <c r="J147" s="16"/>
      <c r="K147" s="12" t="s">
        <v>60</v>
      </c>
      <c r="L147" s="7" t="s">
        <v>66</v>
      </c>
      <c r="M147" s="16"/>
      <c r="N147" s="16"/>
      <c r="O147" s="16"/>
      <c r="P147" s="13">
        <f t="shared" si="21"/>
        <v>0</v>
      </c>
      <c r="Q147" s="9">
        <f t="shared" si="26"/>
        <v>100</v>
      </c>
      <c r="R147" s="10">
        <f t="shared" si="20"/>
        <v>100</v>
      </c>
      <c r="S147" s="11" t="str">
        <f>IF(COUNTA(A147),IF(ISERROR(VLOOKUP(M147+AB147,計算!$A$16:$B$219,2)),"",VLOOKUP(M147+AB147,計算!$A$16:$B$219,2)),"")</f>
        <v/>
      </c>
      <c r="T147" s="9">
        <f t="shared" si="22"/>
        <v>100</v>
      </c>
      <c r="U147" s="10">
        <f t="shared" si="23"/>
        <v>100</v>
      </c>
      <c r="V147" s="11" t="str">
        <f>IF(COUNTA(A147),IF(ISERROR(VLOOKUP(N147+AB147,計算!$A$16:$B$219,2)),"",VLOOKUP(N147+AB147,計算!$A$16:$B$219,2)),"")</f>
        <v/>
      </c>
      <c r="W147" s="9">
        <f t="shared" si="24"/>
        <v>100</v>
      </c>
      <c r="X147" s="10">
        <f t="shared" si="25"/>
        <v>100</v>
      </c>
      <c r="Y147" s="11" t="str">
        <f>IF(COUNTA(A147),IF(ISERROR(VLOOKUP(O147+AB147,計算!$A$16:$B$219,2)),"",VLOOKUP(O147+AB147,計算!$A$16:$B$219,2)),"")</f>
        <v/>
      </c>
      <c r="Z147" s="19" t="str">
        <f>IF(COUNTA(A147),IF(ISERROR(VLOOKUP(MIN(M147,N147,O147)+AB147,計算!$A$16:$B$219,2)),"",VLOOKUP(MIN(M147,N147,O147)+AB147,計算!$A$16:$B$219,2)),"")</f>
        <v/>
      </c>
      <c r="AB147" s="20">
        <v>300</v>
      </c>
    </row>
    <row r="148" spans="1:28" x14ac:dyDescent="0.15">
      <c r="A148" s="16"/>
      <c r="B148" s="41" t="str">
        <f>IF(A148="","",団体設定!$B$6&amp;"-B"&amp;団体設定!$H$5&amp;"-"&amp;A148)</f>
        <v/>
      </c>
      <c r="C148" s="53"/>
      <c r="D148" s="16"/>
      <c r="E148" s="16"/>
      <c r="F148" s="16"/>
      <c r="G148" s="12" t="s">
        <v>57</v>
      </c>
      <c r="H148" s="16"/>
      <c r="I148" s="12" t="s">
        <v>58</v>
      </c>
      <c r="J148" s="16"/>
      <c r="K148" s="12" t="s">
        <v>60</v>
      </c>
      <c r="L148" s="7" t="s">
        <v>66</v>
      </c>
      <c r="M148" s="16"/>
      <c r="N148" s="16"/>
      <c r="O148" s="16"/>
      <c r="P148" s="13">
        <f t="shared" si="21"/>
        <v>0</v>
      </c>
      <c r="Q148" s="9">
        <f t="shared" si="26"/>
        <v>100</v>
      </c>
      <c r="R148" s="10">
        <f t="shared" si="20"/>
        <v>100</v>
      </c>
      <c r="S148" s="11" t="str">
        <f>IF(COUNTA(A148),IF(ISERROR(VLOOKUP(M148+AB148,計算!$A$16:$B$219,2)),"",VLOOKUP(M148+AB148,計算!$A$16:$B$219,2)),"")</f>
        <v/>
      </c>
      <c r="T148" s="9">
        <f t="shared" si="22"/>
        <v>100</v>
      </c>
      <c r="U148" s="10">
        <f t="shared" si="23"/>
        <v>100</v>
      </c>
      <c r="V148" s="11" t="str">
        <f>IF(COUNTA(A148),IF(ISERROR(VLOOKUP(N148+AB148,計算!$A$16:$B$219,2)),"",VLOOKUP(N148+AB148,計算!$A$16:$B$219,2)),"")</f>
        <v/>
      </c>
      <c r="W148" s="9">
        <f t="shared" si="24"/>
        <v>100</v>
      </c>
      <c r="X148" s="10">
        <f t="shared" si="25"/>
        <v>100</v>
      </c>
      <c r="Y148" s="11" t="str">
        <f>IF(COUNTA(A148),IF(ISERROR(VLOOKUP(O148+AB148,計算!$A$16:$B$219,2)),"",VLOOKUP(O148+AB148,計算!$A$16:$B$219,2)),"")</f>
        <v/>
      </c>
      <c r="Z148" s="19" t="str">
        <f>IF(COUNTA(A148),IF(ISERROR(VLOOKUP(MIN(M148,N148,O148)+AB148,計算!$A$16:$B$219,2)),"",VLOOKUP(MIN(M148,N148,O148)+AB148,計算!$A$16:$B$219,2)),"")</f>
        <v/>
      </c>
      <c r="AB148" s="20">
        <v>300</v>
      </c>
    </row>
    <row r="149" spans="1:28" x14ac:dyDescent="0.15">
      <c r="A149" s="16"/>
      <c r="B149" s="41" t="str">
        <f>IF(A149="","",団体設定!$B$6&amp;"-B"&amp;団体設定!$H$5&amp;"-"&amp;A149)</f>
        <v/>
      </c>
      <c r="C149" s="53"/>
      <c r="D149" s="16"/>
      <c r="E149" s="16"/>
      <c r="F149" s="16"/>
      <c r="G149" s="12" t="s">
        <v>57</v>
      </c>
      <c r="H149" s="16"/>
      <c r="I149" s="12" t="s">
        <v>58</v>
      </c>
      <c r="J149" s="16"/>
      <c r="K149" s="12" t="s">
        <v>60</v>
      </c>
      <c r="L149" s="7" t="s">
        <v>66</v>
      </c>
      <c r="M149" s="16"/>
      <c r="N149" s="16"/>
      <c r="O149" s="16"/>
      <c r="P149" s="13">
        <f t="shared" si="21"/>
        <v>0</v>
      </c>
      <c r="Q149" s="9">
        <f t="shared" si="26"/>
        <v>100</v>
      </c>
      <c r="R149" s="10">
        <f t="shared" si="20"/>
        <v>100</v>
      </c>
      <c r="S149" s="11" t="str">
        <f>IF(COUNTA(A149),IF(ISERROR(VLOOKUP(M149+AB149,計算!$A$16:$B$219,2)),"",VLOOKUP(M149+AB149,計算!$A$16:$B$219,2)),"")</f>
        <v/>
      </c>
      <c r="T149" s="9">
        <f t="shared" si="22"/>
        <v>100</v>
      </c>
      <c r="U149" s="10">
        <f t="shared" si="23"/>
        <v>100</v>
      </c>
      <c r="V149" s="11" t="str">
        <f>IF(COUNTA(A149),IF(ISERROR(VLOOKUP(N149+AB149,計算!$A$16:$B$219,2)),"",VLOOKUP(N149+AB149,計算!$A$16:$B$219,2)),"")</f>
        <v/>
      </c>
      <c r="W149" s="9">
        <f t="shared" si="24"/>
        <v>100</v>
      </c>
      <c r="X149" s="10">
        <f t="shared" si="25"/>
        <v>100</v>
      </c>
      <c r="Y149" s="11" t="str">
        <f>IF(COUNTA(A149),IF(ISERROR(VLOOKUP(O149+AB149,計算!$A$16:$B$219,2)),"",VLOOKUP(O149+AB149,計算!$A$16:$B$219,2)),"")</f>
        <v/>
      </c>
      <c r="Z149" s="19" t="str">
        <f>IF(COUNTA(A149),IF(ISERROR(VLOOKUP(MIN(M149,N149,O149)+AB149,計算!$A$16:$B$219,2)),"",VLOOKUP(MIN(M149,N149,O149)+AB149,計算!$A$16:$B$219,2)),"")</f>
        <v/>
      </c>
      <c r="AB149" s="20">
        <v>300</v>
      </c>
    </row>
    <row r="150" spans="1:28" x14ac:dyDescent="0.15">
      <c r="A150" s="16"/>
      <c r="B150" s="41" t="str">
        <f>IF(A150="","",団体設定!$B$6&amp;"-B"&amp;団体設定!$H$5&amp;"-"&amp;A150)</f>
        <v/>
      </c>
      <c r="C150" s="53"/>
      <c r="D150" s="16"/>
      <c r="E150" s="16"/>
      <c r="F150" s="16"/>
      <c r="G150" s="12" t="s">
        <v>57</v>
      </c>
      <c r="H150" s="16"/>
      <c r="I150" s="12" t="s">
        <v>58</v>
      </c>
      <c r="J150" s="16"/>
      <c r="K150" s="12" t="s">
        <v>60</v>
      </c>
      <c r="L150" s="7" t="s">
        <v>66</v>
      </c>
      <c r="M150" s="16"/>
      <c r="N150" s="16"/>
      <c r="O150" s="16"/>
      <c r="P150" s="13">
        <f t="shared" si="21"/>
        <v>0</v>
      </c>
      <c r="Q150" s="9">
        <f t="shared" si="26"/>
        <v>100</v>
      </c>
      <c r="R150" s="10">
        <f t="shared" si="20"/>
        <v>100</v>
      </c>
      <c r="S150" s="11" t="str">
        <f>IF(COUNTA(A150),IF(ISERROR(VLOOKUP(M150+AB150,計算!$A$16:$B$219,2)),"",VLOOKUP(M150+AB150,計算!$A$16:$B$219,2)),"")</f>
        <v/>
      </c>
      <c r="T150" s="9">
        <f t="shared" si="22"/>
        <v>100</v>
      </c>
      <c r="U150" s="10">
        <f t="shared" si="23"/>
        <v>100</v>
      </c>
      <c r="V150" s="11" t="str">
        <f>IF(COUNTA(A150),IF(ISERROR(VLOOKUP(N150+AB150,計算!$A$16:$B$219,2)),"",VLOOKUP(N150+AB150,計算!$A$16:$B$219,2)),"")</f>
        <v/>
      </c>
      <c r="W150" s="9">
        <f t="shared" si="24"/>
        <v>100</v>
      </c>
      <c r="X150" s="10">
        <f t="shared" si="25"/>
        <v>100</v>
      </c>
      <c r="Y150" s="11" t="str">
        <f>IF(COUNTA(A150),IF(ISERROR(VLOOKUP(O150+AB150,計算!$A$16:$B$219,2)),"",VLOOKUP(O150+AB150,計算!$A$16:$B$219,2)),"")</f>
        <v/>
      </c>
      <c r="Z150" s="19" t="str">
        <f>IF(COUNTA(A150),IF(ISERROR(VLOOKUP(MIN(M150,N150,O150)+AB150,計算!$A$16:$B$219,2)),"",VLOOKUP(MIN(M150,N150,O150)+AB150,計算!$A$16:$B$219,2)),"")</f>
        <v/>
      </c>
      <c r="AB150" s="20">
        <v>300</v>
      </c>
    </row>
    <row r="151" spans="1:28" x14ac:dyDescent="0.15">
      <c r="A151" s="16"/>
      <c r="B151" s="41" t="str">
        <f>IF(A151="","",団体設定!$B$6&amp;"-B"&amp;団体設定!$H$5&amp;"-"&amp;A151)</f>
        <v/>
      </c>
      <c r="C151" s="53"/>
      <c r="D151" s="16"/>
      <c r="E151" s="16"/>
      <c r="F151" s="16"/>
      <c r="G151" s="12" t="s">
        <v>57</v>
      </c>
      <c r="H151" s="16"/>
      <c r="I151" s="12" t="s">
        <v>58</v>
      </c>
      <c r="J151" s="16"/>
      <c r="K151" s="12" t="s">
        <v>60</v>
      </c>
      <c r="L151" s="7" t="s">
        <v>66</v>
      </c>
      <c r="M151" s="16"/>
      <c r="N151" s="16"/>
      <c r="O151" s="16"/>
      <c r="P151" s="13">
        <f t="shared" si="21"/>
        <v>0</v>
      </c>
      <c r="Q151" s="9">
        <f t="shared" si="26"/>
        <v>100</v>
      </c>
      <c r="R151" s="10">
        <f t="shared" si="20"/>
        <v>100</v>
      </c>
      <c r="S151" s="11" t="str">
        <f>IF(COUNTA(A151),IF(ISERROR(VLOOKUP(M151+AB151,計算!$A$16:$B$219,2)),"",VLOOKUP(M151+AB151,計算!$A$16:$B$219,2)),"")</f>
        <v/>
      </c>
      <c r="T151" s="9">
        <f t="shared" si="22"/>
        <v>100</v>
      </c>
      <c r="U151" s="10">
        <f t="shared" si="23"/>
        <v>100</v>
      </c>
      <c r="V151" s="11" t="str">
        <f>IF(COUNTA(A151),IF(ISERROR(VLOOKUP(N151+AB151,計算!$A$16:$B$219,2)),"",VLOOKUP(N151+AB151,計算!$A$16:$B$219,2)),"")</f>
        <v/>
      </c>
      <c r="W151" s="9">
        <f t="shared" si="24"/>
        <v>100</v>
      </c>
      <c r="X151" s="10">
        <f t="shared" si="25"/>
        <v>100</v>
      </c>
      <c r="Y151" s="11" t="str">
        <f>IF(COUNTA(A151),IF(ISERROR(VLOOKUP(O151+AB151,計算!$A$16:$B$219,2)),"",VLOOKUP(O151+AB151,計算!$A$16:$B$219,2)),"")</f>
        <v/>
      </c>
      <c r="Z151" s="19" t="str">
        <f>IF(COUNTA(A151),IF(ISERROR(VLOOKUP(MIN(M151,N151,O151)+AB151,計算!$A$16:$B$219,2)),"",VLOOKUP(MIN(M151,N151,O151)+AB151,計算!$A$16:$B$219,2)),"")</f>
        <v/>
      </c>
      <c r="AB151" s="20">
        <v>300</v>
      </c>
    </row>
    <row r="152" spans="1:28" x14ac:dyDescent="0.15">
      <c r="A152" s="16"/>
      <c r="B152" s="41" t="str">
        <f>IF(A152="","",団体設定!$B$6&amp;"-B"&amp;団体設定!$H$5&amp;"-"&amp;A152)</f>
        <v/>
      </c>
      <c r="C152" s="53"/>
      <c r="D152" s="16"/>
      <c r="E152" s="16"/>
      <c r="F152" s="16"/>
      <c r="G152" s="12" t="s">
        <v>57</v>
      </c>
      <c r="H152" s="16"/>
      <c r="I152" s="12" t="s">
        <v>58</v>
      </c>
      <c r="J152" s="16"/>
      <c r="K152" s="12" t="s">
        <v>60</v>
      </c>
      <c r="L152" s="7" t="s">
        <v>66</v>
      </c>
      <c r="M152" s="16"/>
      <c r="N152" s="16"/>
      <c r="O152" s="16"/>
      <c r="P152" s="13">
        <f t="shared" si="21"/>
        <v>0</v>
      </c>
      <c r="Q152" s="9">
        <f t="shared" si="26"/>
        <v>100</v>
      </c>
      <c r="R152" s="10">
        <f t="shared" si="20"/>
        <v>100</v>
      </c>
      <c r="S152" s="11" t="str">
        <f>IF(COUNTA(A152),IF(ISERROR(VLOOKUP(M152+AB152,計算!$A$16:$B$219,2)),"",VLOOKUP(M152+AB152,計算!$A$16:$B$219,2)),"")</f>
        <v/>
      </c>
      <c r="T152" s="9">
        <f t="shared" si="22"/>
        <v>100</v>
      </c>
      <c r="U152" s="10">
        <f t="shared" si="23"/>
        <v>100</v>
      </c>
      <c r="V152" s="11" t="str">
        <f>IF(COUNTA(A152),IF(ISERROR(VLOOKUP(N152+AB152,計算!$A$16:$B$219,2)),"",VLOOKUP(N152+AB152,計算!$A$16:$B$219,2)),"")</f>
        <v/>
      </c>
      <c r="W152" s="9">
        <f t="shared" si="24"/>
        <v>100</v>
      </c>
      <c r="X152" s="10">
        <f t="shared" si="25"/>
        <v>100</v>
      </c>
      <c r="Y152" s="11" t="str">
        <f>IF(COUNTA(A152),IF(ISERROR(VLOOKUP(O152+AB152,計算!$A$16:$B$219,2)),"",VLOOKUP(O152+AB152,計算!$A$16:$B$219,2)),"")</f>
        <v/>
      </c>
      <c r="Z152" s="19" t="str">
        <f>IF(COUNTA(A152),IF(ISERROR(VLOOKUP(MIN(M152,N152,O152)+AB152,計算!$A$16:$B$219,2)),"",VLOOKUP(MIN(M152,N152,O152)+AB152,計算!$A$16:$B$219,2)),"")</f>
        <v/>
      </c>
      <c r="AB152" s="20">
        <v>300</v>
      </c>
    </row>
    <row r="153" spans="1:28" x14ac:dyDescent="0.15">
      <c r="A153" s="16"/>
      <c r="B153" s="41" t="str">
        <f>IF(A153="","",団体設定!$B$6&amp;"-B"&amp;団体設定!$H$5&amp;"-"&amp;A153)</f>
        <v/>
      </c>
      <c r="C153" s="53"/>
      <c r="D153" s="16"/>
      <c r="E153" s="16"/>
      <c r="F153" s="16"/>
      <c r="G153" s="12" t="s">
        <v>57</v>
      </c>
      <c r="H153" s="16"/>
      <c r="I153" s="12" t="s">
        <v>58</v>
      </c>
      <c r="J153" s="16"/>
      <c r="K153" s="12" t="s">
        <v>60</v>
      </c>
      <c r="L153" s="7" t="s">
        <v>66</v>
      </c>
      <c r="M153" s="16"/>
      <c r="N153" s="16"/>
      <c r="O153" s="16"/>
      <c r="P153" s="13">
        <f t="shared" si="21"/>
        <v>0</v>
      </c>
      <c r="Q153" s="9">
        <f t="shared" si="26"/>
        <v>100</v>
      </c>
      <c r="R153" s="10">
        <f t="shared" si="20"/>
        <v>100</v>
      </c>
      <c r="S153" s="11" t="str">
        <f>IF(COUNTA(A153),IF(ISERROR(VLOOKUP(M153+AB153,計算!$A$16:$B$219,2)),"",VLOOKUP(M153+AB153,計算!$A$16:$B$219,2)),"")</f>
        <v/>
      </c>
      <c r="T153" s="9">
        <f t="shared" si="22"/>
        <v>100</v>
      </c>
      <c r="U153" s="10">
        <f t="shared" si="23"/>
        <v>100</v>
      </c>
      <c r="V153" s="11" t="str">
        <f>IF(COUNTA(A153),IF(ISERROR(VLOOKUP(N153+AB153,計算!$A$16:$B$219,2)),"",VLOOKUP(N153+AB153,計算!$A$16:$B$219,2)),"")</f>
        <v/>
      </c>
      <c r="W153" s="9">
        <f t="shared" si="24"/>
        <v>100</v>
      </c>
      <c r="X153" s="10">
        <f t="shared" si="25"/>
        <v>100</v>
      </c>
      <c r="Y153" s="11" t="str">
        <f>IF(COUNTA(A153),IF(ISERROR(VLOOKUP(O153+AB153,計算!$A$16:$B$219,2)),"",VLOOKUP(O153+AB153,計算!$A$16:$B$219,2)),"")</f>
        <v/>
      </c>
      <c r="Z153" s="19" t="str">
        <f>IF(COUNTA(A153),IF(ISERROR(VLOOKUP(MIN(M153,N153,O153)+AB153,計算!$A$16:$B$219,2)),"",VLOOKUP(MIN(M153,N153,O153)+AB153,計算!$A$16:$B$219,2)),"")</f>
        <v/>
      </c>
      <c r="AB153" s="20">
        <v>300</v>
      </c>
    </row>
    <row r="154" spans="1:28" x14ac:dyDescent="0.15">
      <c r="A154" s="16"/>
      <c r="B154" s="41" t="str">
        <f>IF(A154="","",団体設定!$B$6&amp;"-B"&amp;団体設定!$H$5&amp;"-"&amp;A154)</f>
        <v/>
      </c>
      <c r="C154" s="53"/>
      <c r="D154" s="16"/>
      <c r="E154" s="16"/>
      <c r="F154" s="16"/>
      <c r="G154" s="12" t="s">
        <v>57</v>
      </c>
      <c r="H154" s="16"/>
      <c r="I154" s="12" t="s">
        <v>58</v>
      </c>
      <c r="J154" s="16"/>
      <c r="K154" s="12" t="s">
        <v>60</v>
      </c>
      <c r="L154" s="7" t="s">
        <v>66</v>
      </c>
      <c r="M154" s="16"/>
      <c r="N154" s="16"/>
      <c r="O154" s="16"/>
      <c r="P154" s="13">
        <f t="shared" si="21"/>
        <v>0</v>
      </c>
      <c r="Q154" s="9">
        <f t="shared" si="26"/>
        <v>100</v>
      </c>
      <c r="R154" s="10">
        <f t="shared" si="20"/>
        <v>100</v>
      </c>
      <c r="S154" s="11" t="str">
        <f>IF(COUNTA(A154),IF(ISERROR(VLOOKUP(M154+AB154,計算!$A$16:$B$219,2)),"",VLOOKUP(M154+AB154,計算!$A$16:$B$219,2)),"")</f>
        <v/>
      </c>
      <c r="T154" s="9">
        <f t="shared" si="22"/>
        <v>100</v>
      </c>
      <c r="U154" s="10">
        <f t="shared" si="23"/>
        <v>100</v>
      </c>
      <c r="V154" s="11" t="str">
        <f>IF(COUNTA(A154),IF(ISERROR(VLOOKUP(N154+AB154,計算!$A$16:$B$219,2)),"",VLOOKUP(N154+AB154,計算!$A$16:$B$219,2)),"")</f>
        <v/>
      </c>
      <c r="W154" s="9">
        <f t="shared" si="24"/>
        <v>100</v>
      </c>
      <c r="X154" s="10">
        <f t="shared" si="25"/>
        <v>100</v>
      </c>
      <c r="Y154" s="11" t="str">
        <f>IF(COUNTA(A154),IF(ISERROR(VLOOKUP(O154+AB154,計算!$A$16:$B$219,2)),"",VLOOKUP(O154+AB154,計算!$A$16:$B$219,2)),"")</f>
        <v/>
      </c>
      <c r="Z154" s="19" t="str">
        <f>IF(COUNTA(A154),IF(ISERROR(VLOOKUP(MIN(M154,N154,O154)+AB154,計算!$A$16:$B$219,2)),"",VLOOKUP(MIN(M154,N154,O154)+AB154,計算!$A$16:$B$219,2)),"")</f>
        <v/>
      </c>
      <c r="AB154" s="20">
        <v>300</v>
      </c>
    </row>
    <row r="155" spans="1:28" x14ac:dyDescent="0.15">
      <c r="A155" s="16"/>
      <c r="B155" s="41" t="str">
        <f>IF(A155="","",団体設定!$B$6&amp;"-B"&amp;団体設定!$H$5&amp;"-"&amp;A155)</f>
        <v/>
      </c>
      <c r="C155" s="53"/>
      <c r="D155" s="16"/>
      <c r="E155" s="16"/>
      <c r="F155" s="16"/>
      <c r="G155" s="12" t="s">
        <v>57</v>
      </c>
      <c r="H155" s="16"/>
      <c r="I155" s="12" t="s">
        <v>58</v>
      </c>
      <c r="J155" s="16"/>
      <c r="K155" s="12" t="s">
        <v>60</v>
      </c>
      <c r="L155" s="7" t="s">
        <v>66</v>
      </c>
      <c r="M155" s="16"/>
      <c r="N155" s="16"/>
      <c r="O155" s="16"/>
      <c r="P155" s="13">
        <f t="shared" si="21"/>
        <v>0</v>
      </c>
      <c r="Q155" s="9">
        <f t="shared" si="26"/>
        <v>100</v>
      </c>
      <c r="R155" s="10">
        <f t="shared" si="20"/>
        <v>100</v>
      </c>
      <c r="S155" s="11" t="str">
        <f>IF(COUNTA(A155),IF(ISERROR(VLOOKUP(M155+AB155,計算!$A$16:$B$219,2)),"",VLOOKUP(M155+AB155,計算!$A$16:$B$219,2)),"")</f>
        <v/>
      </c>
      <c r="T155" s="9">
        <f t="shared" si="22"/>
        <v>100</v>
      </c>
      <c r="U155" s="10">
        <f t="shared" si="23"/>
        <v>100</v>
      </c>
      <c r="V155" s="11" t="str">
        <f>IF(COUNTA(A155),IF(ISERROR(VLOOKUP(N155+AB155,計算!$A$16:$B$219,2)),"",VLOOKUP(N155+AB155,計算!$A$16:$B$219,2)),"")</f>
        <v/>
      </c>
      <c r="W155" s="9">
        <f t="shared" si="24"/>
        <v>100</v>
      </c>
      <c r="X155" s="10">
        <f t="shared" si="25"/>
        <v>100</v>
      </c>
      <c r="Y155" s="11" t="str">
        <f>IF(COUNTA(A155),IF(ISERROR(VLOOKUP(O155+AB155,計算!$A$16:$B$219,2)),"",VLOOKUP(O155+AB155,計算!$A$16:$B$219,2)),"")</f>
        <v/>
      </c>
      <c r="Z155" s="19" t="str">
        <f>IF(COUNTA(A155),IF(ISERROR(VLOOKUP(MIN(M155,N155,O155)+AB155,計算!$A$16:$B$219,2)),"",VLOOKUP(MIN(M155,N155,O155)+AB155,計算!$A$16:$B$219,2)),"")</f>
        <v/>
      </c>
      <c r="AB155" s="20">
        <v>300</v>
      </c>
    </row>
    <row r="156" spans="1:28" x14ac:dyDescent="0.15">
      <c r="A156" s="16"/>
      <c r="B156" s="41" t="str">
        <f>IF(A156="","",団体設定!$B$6&amp;"-B"&amp;団体設定!$H$5&amp;"-"&amp;A156)</f>
        <v/>
      </c>
      <c r="C156" s="53"/>
      <c r="D156" s="16"/>
      <c r="E156" s="16"/>
      <c r="F156" s="16"/>
      <c r="G156" s="12" t="s">
        <v>57</v>
      </c>
      <c r="H156" s="16"/>
      <c r="I156" s="12" t="s">
        <v>59</v>
      </c>
      <c r="J156" s="16"/>
      <c r="K156" s="12" t="s">
        <v>60</v>
      </c>
      <c r="L156" s="7" t="s">
        <v>66</v>
      </c>
      <c r="M156" s="16"/>
      <c r="N156" s="16"/>
      <c r="O156" s="16"/>
      <c r="P156" s="13">
        <f t="shared" si="21"/>
        <v>0</v>
      </c>
      <c r="Q156" s="9">
        <f t="shared" si="26"/>
        <v>100</v>
      </c>
      <c r="R156" s="10">
        <f t="shared" si="20"/>
        <v>100</v>
      </c>
      <c r="S156" s="11" t="str">
        <f>IF(COUNTA(A156),IF(ISERROR(VLOOKUP(M156+AB156,計算!$A$16:$B$219,2)),"",VLOOKUP(M156+AB156,計算!$A$16:$B$219,2)),"")</f>
        <v/>
      </c>
      <c r="T156" s="9">
        <f t="shared" si="22"/>
        <v>100</v>
      </c>
      <c r="U156" s="10">
        <f t="shared" si="23"/>
        <v>100</v>
      </c>
      <c r="V156" s="11" t="str">
        <f>IF(COUNTA(A156),IF(ISERROR(VLOOKUP(N156+AB156,計算!$A$16:$B$219,2)),"",VLOOKUP(N156+AB156,計算!$A$16:$B$219,2)),"")</f>
        <v/>
      </c>
      <c r="W156" s="9">
        <f t="shared" si="24"/>
        <v>100</v>
      </c>
      <c r="X156" s="10">
        <f t="shared" si="25"/>
        <v>100</v>
      </c>
      <c r="Y156" s="11" t="str">
        <f>IF(COUNTA(A156),IF(ISERROR(VLOOKUP(O156+AB156,計算!$A$16:$B$219,2)),"",VLOOKUP(O156+AB156,計算!$A$16:$B$219,2)),"")</f>
        <v/>
      </c>
      <c r="Z156" s="19" t="str">
        <f>IF(COUNTA(A156),IF(ISERROR(VLOOKUP(MIN(M156,N156,O156)+AB156,計算!$A$16:$B$219,2)),"",VLOOKUP(MIN(M156,N156,O156)+AB156,計算!$A$16:$B$219,2)),"")</f>
        <v/>
      </c>
      <c r="AB156" s="20">
        <v>300</v>
      </c>
    </row>
    <row r="157" spans="1:28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8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8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8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</sheetData>
  <sheetProtection sheet="1" objects="1" scenarios="1"/>
  <mergeCells count="10">
    <mergeCell ref="A5:B5"/>
    <mergeCell ref="F5:G5"/>
    <mergeCell ref="H5:I5"/>
    <mergeCell ref="J5:K5"/>
    <mergeCell ref="A6:B6"/>
    <mergeCell ref="A1:Z1"/>
    <mergeCell ref="A4:E4"/>
    <mergeCell ref="F4:K4"/>
    <mergeCell ref="L4:P4"/>
    <mergeCell ref="S4:Z4"/>
  </mergeCells>
  <phoneticPr fontId="1"/>
  <conditionalFormatting sqref="Z7:Z156">
    <cfRule type="containsText" dxfId="57" priority="20" operator="containsText" text="不合格">
      <formula>NOT(ISERROR(SEARCH("不合格",Z7)))</formula>
    </cfRule>
  </conditionalFormatting>
  <conditionalFormatting sqref="L8:L156">
    <cfRule type="containsText" dxfId="56" priority="21" operator="containsText" text="初級">
      <formula>NOT(ISERROR(SEARCH("初級",L8)))</formula>
    </cfRule>
    <cfRule type="containsText" dxfId="55" priority="22" operator="containsText" text="挑戦">
      <formula>NOT(ISERROR(SEARCH("挑戦",L8)))</formula>
    </cfRule>
    <cfRule type="containsText" dxfId="54" priority="23" operator="containsText" text="中級">
      <formula>NOT(ISERROR(SEARCH("中級",L8)))</formula>
    </cfRule>
    <cfRule type="containsText" dxfId="53" priority="24" operator="containsText" text="超上級">
      <formula>NOT(ISERROR(SEARCH("超上級",L8)))</formula>
    </cfRule>
    <cfRule type="containsText" dxfId="52" priority="25" operator="containsText" text="上級">
      <formula>NOT(ISERROR(SEARCH("上級",L8)))</formula>
    </cfRule>
    <cfRule type="containsText" dxfId="51" priority="26" operator="containsText" text="超上級">
      <formula>NOT(ISERROR(SEARCH("超上級",L8)))</formula>
    </cfRule>
  </conditionalFormatting>
  <conditionalFormatting sqref="L6">
    <cfRule type="containsText" dxfId="50" priority="14" operator="containsText" text="初級">
      <formula>NOT(ISERROR(SEARCH("初級",L6)))</formula>
    </cfRule>
    <cfRule type="containsText" dxfId="49" priority="15" operator="containsText" text="挑戦">
      <formula>NOT(ISERROR(SEARCH("挑戦",L6)))</formula>
    </cfRule>
    <cfRule type="containsText" dxfId="48" priority="16" operator="containsText" text="中級">
      <formula>NOT(ISERROR(SEARCH("中級",L6)))</formula>
    </cfRule>
    <cfRule type="containsText" dxfId="47" priority="17" operator="containsText" text="超上級">
      <formula>NOT(ISERROR(SEARCH("超上級",L6)))</formula>
    </cfRule>
    <cfRule type="containsText" dxfId="46" priority="18" operator="containsText" text="上級">
      <formula>NOT(ISERROR(SEARCH("上級",L6)))</formula>
    </cfRule>
    <cfRule type="containsText" dxfId="45" priority="19" operator="containsText" text="超上級">
      <formula>NOT(ISERROR(SEARCH("超上級",L6)))</formula>
    </cfRule>
  </conditionalFormatting>
  <conditionalFormatting sqref="Z6">
    <cfRule type="containsText" dxfId="44" priority="13" operator="containsText" text="不合格">
      <formula>NOT(ISERROR(SEARCH("不合格",Z6)))</formula>
    </cfRule>
  </conditionalFormatting>
  <conditionalFormatting sqref="L7">
    <cfRule type="containsText" dxfId="43" priority="1" operator="containsText" text="初級">
      <formula>NOT(ISERROR(SEARCH("初級",L7)))</formula>
    </cfRule>
    <cfRule type="containsText" dxfId="42" priority="2" operator="containsText" text="挑戦">
      <formula>NOT(ISERROR(SEARCH("挑戦",L7)))</formula>
    </cfRule>
    <cfRule type="containsText" dxfId="41" priority="3" operator="containsText" text="中級">
      <formula>NOT(ISERROR(SEARCH("中級",L7)))</formula>
    </cfRule>
    <cfRule type="containsText" dxfId="40" priority="4" operator="containsText" text="超上級">
      <formula>NOT(ISERROR(SEARCH("超上級",L7)))</formula>
    </cfRule>
    <cfRule type="containsText" dxfId="39" priority="5" operator="containsText" text="上級">
      <formula>NOT(ISERROR(SEARCH("上級",L7)))</formula>
    </cfRule>
    <cfRule type="containsText" dxfId="38" priority="6" operator="containsText" text="超上級">
      <formula>NOT(ISERROR(SEARCH("超上級",L7)))</formula>
    </cfRule>
  </conditionalFormatting>
  <dataValidations count="1">
    <dataValidation imeMode="halfAlpha" allowBlank="1" showInputMessage="1" showErrorMessage="1" sqref="G6:L6 F7:O156"/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297"/>
  <sheetViews>
    <sheetView workbookViewId="0">
      <selection sqref="A1:Z1"/>
    </sheetView>
  </sheetViews>
  <sheetFormatPr defaultColWidth="9" defaultRowHeight="13.5" x14ac:dyDescent="0.15"/>
  <cols>
    <col min="1" max="1" width="13.625" style="2" customWidth="1"/>
    <col min="2" max="2" width="12.5" style="2" customWidth="1"/>
    <col min="3" max="3" width="23.625" style="2" customWidth="1"/>
    <col min="4" max="5" width="10.5" style="2" customWidth="1"/>
    <col min="6" max="16" width="6.75" style="2" customWidth="1"/>
    <col min="17" max="18" width="0" style="2" hidden="1" customWidth="1"/>
    <col min="19" max="19" width="9" style="2"/>
    <col min="20" max="21" width="0" style="2" hidden="1" customWidth="1"/>
    <col min="22" max="22" width="9" style="2"/>
    <col min="23" max="24" width="0" style="2" hidden="1" customWidth="1"/>
    <col min="25" max="26" width="9" style="2"/>
    <col min="27" max="27" width="9" style="20"/>
    <col min="28" max="28" width="9" style="20" hidden="1" customWidth="1"/>
    <col min="29" max="50" width="9" style="20"/>
    <col min="51" max="16384" width="9" style="2"/>
  </cols>
  <sheetData>
    <row r="1" spans="1:50" ht="24" x14ac:dyDescent="0.15">
      <c r="A1" s="112" t="s">
        <v>205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50" s="14" customFormat="1" ht="24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0" ht="14.25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50" ht="14.25" thickBot="1" x14ac:dyDescent="0.2">
      <c r="A4" s="102" t="s">
        <v>64</v>
      </c>
      <c r="B4" s="102"/>
      <c r="C4" s="102"/>
      <c r="D4" s="102"/>
      <c r="E4" s="102"/>
      <c r="F4" s="103"/>
      <c r="G4" s="103"/>
      <c r="H4" s="103"/>
      <c r="I4" s="103"/>
      <c r="J4" s="103"/>
      <c r="K4" s="104"/>
      <c r="L4" s="105" t="s">
        <v>15</v>
      </c>
      <c r="M4" s="103"/>
      <c r="N4" s="103"/>
      <c r="O4" s="103"/>
      <c r="P4" s="104"/>
      <c r="Q4" s="3"/>
      <c r="R4" s="3"/>
      <c r="S4" s="106" t="s">
        <v>14</v>
      </c>
      <c r="T4" s="106"/>
      <c r="U4" s="106"/>
      <c r="V4" s="106"/>
      <c r="W4" s="106"/>
      <c r="X4" s="106"/>
      <c r="Y4" s="106"/>
      <c r="Z4" s="107"/>
    </row>
    <row r="5" spans="1:50" ht="14.25" thickBot="1" x14ac:dyDescent="0.2">
      <c r="A5" s="96" t="s">
        <v>80</v>
      </c>
      <c r="B5" s="104"/>
      <c r="C5" s="50" t="s">
        <v>210</v>
      </c>
      <c r="D5" s="3" t="s">
        <v>7</v>
      </c>
      <c r="E5" s="3" t="s">
        <v>8</v>
      </c>
      <c r="F5" s="108" t="s">
        <v>214</v>
      </c>
      <c r="G5" s="108"/>
      <c r="H5" s="108" t="s">
        <v>2</v>
      </c>
      <c r="I5" s="108"/>
      <c r="J5" s="108" t="s">
        <v>9</v>
      </c>
      <c r="K5" s="108"/>
      <c r="L5" s="4" t="s">
        <v>81</v>
      </c>
      <c r="M5" s="4" t="s">
        <v>82</v>
      </c>
      <c r="N5" s="4" t="s">
        <v>83</v>
      </c>
      <c r="O5" s="4" t="s">
        <v>74</v>
      </c>
      <c r="P5" s="4" t="s">
        <v>13</v>
      </c>
      <c r="Q5" s="4"/>
      <c r="R5" s="4"/>
      <c r="S5" s="4" t="s">
        <v>51</v>
      </c>
      <c r="T5" s="4" t="s">
        <v>52</v>
      </c>
      <c r="U5" s="4" t="s">
        <v>53</v>
      </c>
      <c r="V5" s="4" t="s">
        <v>52</v>
      </c>
      <c r="W5" s="4" t="s">
        <v>53</v>
      </c>
      <c r="X5" s="4"/>
      <c r="Y5" s="4" t="s">
        <v>84</v>
      </c>
      <c r="Z5" s="5" t="s">
        <v>14</v>
      </c>
    </row>
    <row r="6" spans="1:50" ht="14.25" thickBot="1" x14ac:dyDescent="0.2">
      <c r="A6" s="98" t="s">
        <v>67</v>
      </c>
      <c r="B6" s="110"/>
      <c r="C6" s="51" t="s">
        <v>211</v>
      </c>
      <c r="D6" s="28" t="s">
        <v>55</v>
      </c>
      <c r="E6" s="28" t="s">
        <v>56</v>
      </c>
      <c r="F6" s="28">
        <v>2022</v>
      </c>
      <c r="G6" s="35" t="s">
        <v>57</v>
      </c>
      <c r="H6" s="28">
        <v>11</v>
      </c>
      <c r="I6" s="35" t="s">
        <v>59</v>
      </c>
      <c r="J6" s="28">
        <v>1</v>
      </c>
      <c r="K6" s="35" t="s">
        <v>61</v>
      </c>
      <c r="L6" s="36" t="s">
        <v>68</v>
      </c>
      <c r="M6" s="28">
        <v>20</v>
      </c>
      <c r="N6" s="28">
        <v>15</v>
      </c>
      <c r="O6" s="28">
        <v>23</v>
      </c>
      <c r="P6" s="35">
        <f>M6+N6+O6</f>
        <v>58</v>
      </c>
      <c r="Q6" s="37">
        <f>M6+100</f>
        <v>120</v>
      </c>
      <c r="R6" s="38">
        <f t="shared" ref="R6:R69" si="0">IF(RIGHT(Q6,1)="1",Q6-1,IF(RIGHT(Q6,1)="2",Q6-2,IF(RIGHT(Q6,1)="3",Q6-3,IF(RIGHT(Q6,1)="4",Q6-4,IF(RIGHT(Q6,1)="6",Q6-1,IF(RIGHT(Q6,1)="7",Q6-2,IF(RIGHT(Q6,1)="8",Q6-3,IF(RIGHT(Q6,1)="9",Q6-4,Q6))))))))</f>
        <v>120</v>
      </c>
      <c r="S6" s="39" t="str">
        <f>IF(COUNTA(A6),IF(ISERROR(VLOOKUP(M6+AB6,計算!$A$16:$B$219,2)),"",VLOOKUP(M6+AB6,計算!$A$16:$B$219,2)),"")</f>
        <v>十四段</v>
      </c>
      <c r="T6" s="37">
        <f>N6+100</f>
        <v>115</v>
      </c>
      <c r="U6" s="38">
        <f t="shared" ref="U6:U7" si="1">IF(RIGHT(T6,1)="1",T6-1,IF(RIGHT(T6,1)="2",T6-2,IF(RIGHT(T6,1)="3",T6-3,IF(RIGHT(T6,1)="4",T6-4,IF(RIGHT(T6,1)="6",T6-1,IF(RIGHT(T6,1)="7",T6-2,IF(RIGHT(T6,1)="8",T6-3,IF(RIGHT(T6,1)="9",T6-4,T6))))))))</f>
        <v>115</v>
      </c>
      <c r="V6" s="39" t="str">
        <f>IF(COUNTA(A6),IF(ISERROR(VLOOKUP(M6+AB6,計算!$A$16:$B$219,2)),"",VLOOKUP(M6+AB6,計算!$A$16:$B$219,2)),"")</f>
        <v>十四段</v>
      </c>
      <c r="W6" s="37">
        <f>O6+100</f>
        <v>123</v>
      </c>
      <c r="X6" s="38">
        <f t="shared" ref="X6:X7" si="2">IF(RIGHT(W6,1)="1",W6-1,IF(RIGHT(W6,1)="2",W6-2,IF(RIGHT(W6,1)="3",W6-3,IF(RIGHT(W6,1)="4",W6-4,IF(RIGHT(W6,1)="6",W6-1,IF(RIGHT(W6,1)="7",W6-2,IF(RIGHT(W6,1)="8",W6-3,IF(RIGHT(W6,1)="9",W6-4,W6))))))))</f>
        <v>120</v>
      </c>
      <c r="Y6" s="39" t="str">
        <f>IF(COUNTA(A6),IF(ISERROR(VLOOKUP(M6+AB6,計算!$A$16:$B$219,2)),"",VLOOKUP(M6+AB6,計算!$A$16:$B$219,2)),"")</f>
        <v>十四段</v>
      </c>
      <c r="Z6" s="40" t="str">
        <f>IF(COUNTA(A6),IF(ISERROR(VLOOKUP(MIN(M6,N6,O6)+AB6,計算!$A$16:$B$219,2)),"",VLOOKUP(MIN(M6,N6,O6)+AB6,計算!$A$16:$B$219,2)),"")</f>
        <v>十三段</v>
      </c>
      <c r="AB6" s="20">
        <v>400</v>
      </c>
    </row>
    <row r="7" spans="1:50" x14ac:dyDescent="0.15">
      <c r="A7" s="15"/>
      <c r="B7" s="41" t="str">
        <f>IF(A7="","",団体設定!$B$6&amp;"-A"&amp;団体設定!$H$5&amp;"-"&amp;A7)</f>
        <v/>
      </c>
      <c r="C7" s="53"/>
      <c r="D7" s="15"/>
      <c r="E7" s="15"/>
      <c r="F7" s="15"/>
      <c r="G7" s="6" t="s">
        <v>0</v>
      </c>
      <c r="H7" s="15"/>
      <c r="I7" s="6" t="s">
        <v>2</v>
      </c>
      <c r="J7" s="15"/>
      <c r="K7" s="6" t="s">
        <v>9</v>
      </c>
      <c r="L7" s="7" t="s">
        <v>68</v>
      </c>
      <c r="M7" s="15"/>
      <c r="N7" s="15"/>
      <c r="O7" s="15"/>
      <c r="P7" s="13">
        <f t="shared" ref="P7:P70" si="3">M7+N7+O7</f>
        <v>0</v>
      </c>
      <c r="Q7" s="9">
        <f>M7+100</f>
        <v>100</v>
      </c>
      <c r="R7" s="10">
        <f t="shared" si="0"/>
        <v>100</v>
      </c>
      <c r="S7" s="11" t="str">
        <f>IF(COUNTA(A7),IF(ISERROR(VLOOKUP(M7+AB7,計算!$A$16:$B$219,2)),"",VLOOKUP(M7+AB7,計算!$A$16:$B$219,2)),"")</f>
        <v/>
      </c>
      <c r="T7" s="9">
        <f>N7+100</f>
        <v>100</v>
      </c>
      <c r="U7" s="10">
        <f t="shared" si="1"/>
        <v>100</v>
      </c>
      <c r="V7" s="11" t="str">
        <f>IF(COUNTA(A7),IF(ISERROR(VLOOKUP(N7+AB7,計算!$A$16:$B$219,2)),"",VLOOKUP(N7+AB7,計算!$A$16:$B$219,2)),"")</f>
        <v/>
      </c>
      <c r="W7" s="9">
        <f>O7+100</f>
        <v>100</v>
      </c>
      <c r="X7" s="10">
        <f t="shared" si="2"/>
        <v>100</v>
      </c>
      <c r="Y7" s="11" t="str">
        <f>IF(COUNTA(A7),IF(ISERROR(VLOOKUP(O7+AB7,計算!$A$16:$B$219,2)),"",VLOOKUP(O7+AB7,計算!$A$16:$B$219,2)),"")</f>
        <v/>
      </c>
      <c r="Z7" s="19" t="str">
        <f>IF(COUNTA(A7),IF(ISERROR(VLOOKUP(MIN(M7,N7,O7)+AB7,計算!$A$16:$B$219,2)),"",VLOOKUP(MIN(M7,N7,O7)+AB7,計算!$A$16:$B$219,2)),"")</f>
        <v/>
      </c>
      <c r="AB7" s="20">
        <v>400</v>
      </c>
    </row>
    <row r="8" spans="1:50" x14ac:dyDescent="0.15">
      <c r="A8" s="16"/>
      <c r="B8" s="41" t="str">
        <f>IF(A8="","",団体設定!$B$6&amp;"-A"&amp;団体設定!$H$5&amp;"-"&amp;A8)</f>
        <v/>
      </c>
      <c r="C8" s="53"/>
      <c r="D8" s="16"/>
      <c r="E8" s="16"/>
      <c r="F8" s="16"/>
      <c r="G8" s="12" t="s">
        <v>57</v>
      </c>
      <c r="H8" s="16"/>
      <c r="I8" s="12" t="s">
        <v>59</v>
      </c>
      <c r="J8" s="16"/>
      <c r="K8" s="12" t="s">
        <v>61</v>
      </c>
      <c r="L8" s="7" t="s">
        <v>68</v>
      </c>
      <c r="M8" s="16"/>
      <c r="N8" s="16"/>
      <c r="O8" s="16"/>
      <c r="P8" s="13">
        <f t="shared" si="3"/>
        <v>0</v>
      </c>
      <c r="Q8" s="9">
        <f>M8+100</f>
        <v>100</v>
      </c>
      <c r="R8" s="10">
        <f t="shared" si="0"/>
        <v>100</v>
      </c>
      <c r="S8" s="11" t="str">
        <f>IF(COUNTA(A8),IF(ISERROR(VLOOKUP(M8+AB8,計算!$A$16:$B$219,2)),"",VLOOKUP(M8+AB8,計算!$A$16:$B$219,2)),"")</f>
        <v/>
      </c>
      <c r="T8" s="9">
        <f t="shared" ref="T8:T71" si="4">N8+100</f>
        <v>100</v>
      </c>
      <c r="U8" s="10">
        <f t="shared" ref="U8:U71" si="5">IF(RIGHT(T8,1)="1",T8-1,IF(RIGHT(T8,1)="2",T8-2,IF(RIGHT(T8,1)="3",T8-3,IF(RIGHT(T8,1)="4",T8-4,IF(RIGHT(T8,1)="6",T8-1,IF(RIGHT(T8,1)="7",T8-2,IF(RIGHT(T8,1)="8",T8-3,IF(RIGHT(T8,1)="9",T8-4,T8))))))))</f>
        <v>100</v>
      </c>
      <c r="V8" s="11" t="str">
        <f>IF(COUNTA(A8),IF(ISERROR(VLOOKUP(N8+AB8,計算!$A$16:$B$219,2)),"",VLOOKUP(N8+AB8,計算!$A$16:$B$219,2)),"")</f>
        <v/>
      </c>
      <c r="W8" s="9">
        <f t="shared" ref="W8:W71" si="6">O8+100</f>
        <v>100</v>
      </c>
      <c r="X8" s="10">
        <f t="shared" ref="X8:X71" si="7">IF(RIGHT(W8,1)="1",W8-1,IF(RIGHT(W8,1)="2",W8-2,IF(RIGHT(W8,1)="3",W8-3,IF(RIGHT(W8,1)="4",W8-4,IF(RIGHT(W8,1)="6",W8-1,IF(RIGHT(W8,1)="7",W8-2,IF(RIGHT(W8,1)="8",W8-3,IF(RIGHT(W8,1)="9",W8-4,W8))))))))</f>
        <v>100</v>
      </c>
      <c r="Y8" s="11" t="str">
        <f>IF(COUNTA(A8),IF(ISERROR(VLOOKUP(O8+AB8,計算!$A$16:$B$219,2)),"",VLOOKUP(O8+AB8,計算!$A$16:$B$219,2)),"")</f>
        <v/>
      </c>
      <c r="Z8" s="19" t="str">
        <f>IF(COUNTA(A8),IF(ISERROR(VLOOKUP(MIN(M8,N8,O8)+AB8,計算!$A$16:$B$219,2)),"",VLOOKUP(MIN(M8,N8,O8)+AB8,計算!$A$16:$B$219,2)),"")</f>
        <v/>
      </c>
      <c r="AB8" s="20">
        <v>400</v>
      </c>
    </row>
    <row r="9" spans="1:50" x14ac:dyDescent="0.15">
      <c r="A9" s="16"/>
      <c r="B9" s="41" t="str">
        <f>IF(A9="","",団体設定!$B$6&amp;"-A"&amp;団体設定!$H$5&amp;"-"&amp;A9)</f>
        <v/>
      </c>
      <c r="C9" s="53"/>
      <c r="D9" s="16"/>
      <c r="E9" s="16"/>
      <c r="F9" s="16"/>
      <c r="G9" s="12" t="s">
        <v>57</v>
      </c>
      <c r="H9" s="16"/>
      <c r="I9" s="12" t="s">
        <v>58</v>
      </c>
      <c r="J9" s="16"/>
      <c r="K9" s="12" t="s">
        <v>60</v>
      </c>
      <c r="L9" s="7" t="s">
        <v>68</v>
      </c>
      <c r="M9" s="16"/>
      <c r="N9" s="16"/>
      <c r="O9" s="16"/>
      <c r="P9" s="13">
        <f t="shared" si="3"/>
        <v>0</v>
      </c>
      <c r="Q9" s="9">
        <f t="shared" ref="Q9:Q72" si="8">M9+100</f>
        <v>100</v>
      </c>
      <c r="R9" s="10">
        <f t="shared" si="0"/>
        <v>100</v>
      </c>
      <c r="S9" s="11" t="str">
        <f>IF(COUNTA(A9),IF(ISERROR(VLOOKUP(M9+AB9,計算!$A$16:$B$219,2)),"",VLOOKUP(M9+AB9,計算!$A$16:$B$219,2)),"")</f>
        <v/>
      </c>
      <c r="T9" s="9">
        <f t="shared" si="4"/>
        <v>100</v>
      </c>
      <c r="U9" s="10">
        <f t="shared" si="5"/>
        <v>100</v>
      </c>
      <c r="V9" s="11" t="str">
        <f>IF(COUNTA(A9),IF(ISERROR(VLOOKUP(N9+AB9,計算!$A$16:$B$219,2)),"",VLOOKUP(N9+AB9,計算!$A$16:$B$219,2)),"")</f>
        <v/>
      </c>
      <c r="W9" s="9">
        <f t="shared" si="6"/>
        <v>100</v>
      </c>
      <c r="X9" s="10">
        <f t="shared" si="7"/>
        <v>100</v>
      </c>
      <c r="Y9" s="11" t="str">
        <f>IF(COUNTA(A9),IF(ISERROR(VLOOKUP(O9+AB9,計算!$A$16:$B$219,2)),"",VLOOKUP(O9+AB9,計算!$A$16:$B$219,2)),"")</f>
        <v/>
      </c>
      <c r="Z9" s="19" t="str">
        <f>IF(COUNTA(A9),IF(ISERROR(VLOOKUP(MIN(M9,N9,O9)+AB9,計算!$A$16:$B$219,2)),"",VLOOKUP(MIN(M9,N9,O9)+AB9,計算!$A$16:$B$219,2)),"")</f>
        <v/>
      </c>
      <c r="AB9" s="20">
        <v>400</v>
      </c>
    </row>
    <row r="10" spans="1:50" x14ac:dyDescent="0.15">
      <c r="A10" s="16"/>
      <c r="B10" s="41" t="str">
        <f>IF(A10="","",団体設定!$B$6&amp;"-A"&amp;団体設定!$H$5&amp;"-"&amp;A10)</f>
        <v/>
      </c>
      <c r="C10" s="53"/>
      <c r="D10" s="16"/>
      <c r="E10" s="16"/>
      <c r="F10" s="16"/>
      <c r="G10" s="12" t="s">
        <v>57</v>
      </c>
      <c r="H10" s="16"/>
      <c r="I10" s="12" t="s">
        <v>58</v>
      </c>
      <c r="J10" s="16"/>
      <c r="K10" s="12" t="s">
        <v>60</v>
      </c>
      <c r="L10" s="7" t="s">
        <v>68</v>
      </c>
      <c r="M10" s="16"/>
      <c r="N10" s="16"/>
      <c r="O10" s="16"/>
      <c r="P10" s="13">
        <f t="shared" si="3"/>
        <v>0</v>
      </c>
      <c r="Q10" s="9">
        <f t="shared" si="8"/>
        <v>100</v>
      </c>
      <c r="R10" s="10">
        <f t="shared" si="0"/>
        <v>100</v>
      </c>
      <c r="S10" s="11" t="str">
        <f>IF(COUNTA(A10),IF(ISERROR(VLOOKUP(M10+AB10,計算!$A$16:$B$219,2)),"",VLOOKUP(M10+AB10,計算!$A$16:$B$219,2)),"")</f>
        <v/>
      </c>
      <c r="T10" s="9">
        <f t="shared" si="4"/>
        <v>100</v>
      </c>
      <c r="U10" s="10">
        <f t="shared" si="5"/>
        <v>100</v>
      </c>
      <c r="V10" s="11" t="str">
        <f>IF(COUNTA(A10),IF(ISERROR(VLOOKUP(N10+AB10,計算!$A$16:$B$219,2)),"",VLOOKUP(N10+AB10,計算!$A$16:$B$219,2)),"")</f>
        <v/>
      </c>
      <c r="W10" s="9">
        <f t="shared" si="6"/>
        <v>100</v>
      </c>
      <c r="X10" s="10">
        <f t="shared" si="7"/>
        <v>100</v>
      </c>
      <c r="Y10" s="11" t="str">
        <f>IF(COUNTA(A10),IF(ISERROR(VLOOKUP(O10+AB10,計算!$A$16:$B$219,2)),"",VLOOKUP(O10+AB10,計算!$A$16:$B$219,2)),"")</f>
        <v/>
      </c>
      <c r="Z10" s="19" t="str">
        <f>IF(COUNTA(A10),IF(ISERROR(VLOOKUP(MIN(M10,N10,O10)+AB10,計算!$A$16:$B$219,2)),"",VLOOKUP(MIN(M10,N10,O10)+AB10,計算!$A$16:$B$219,2)),"")</f>
        <v/>
      </c>
      <c r="AB10" s="20">
        <v>400</v>
      </c>
    </row>
    <row r="11" spans="1:50" x14ac:dyDescent="0.15">
      <c r="A11" s="16"/>
      <c r="B11" s="41" t="str">
        <f>IF(A11="","",団体設定!$B$6&amp;"-A"&amp;団体設定!$H$5&amp;"-"&amp;A11)</f>
        <v/>
      </c>
      <c r="C11" s="53"/>
      <c r="D11" s="16"/>
      <c r="E11" s="16"/>
      <c r="F11" s="16"/>
      <c r="G11" s="12" t="s">
        <v>57</v>
      </c>
      <c r="H11" s="16"/>
      <c r="I11" s="12" t="s">
        <v>58</v>
      </c>
      <c r="J11" s="16"/>
      <c r="K11" s="12" t="s">
        <v>60</v>
      </c>
      <c r="L11" s="7" t="s">
        <v>68</v>
      </c>
      <c r="M11" s="16"/>
      <c r="N11" s="16"/>
      <c r="O11" s="16"/>
      <c r="P11" s="13">
        <f t="shared" si="3"/>
        <v>0</v>
      </c>
      <c r="Q11" s="9">
        <f t="shared" si="8"/>
        <v>100</v>
      </c>
      <c r="R11" s="10">
        <f t="shared" si="0"/>
        <v>100</v>
      </c>
      <c r="S11" s="11" t="str">
        <f>IF(COUNTA(A11),IF(ISERROR(VLOOKUP(M11+AB11,計算!$A$16:$B$219,2)),"",VLOOKUP(M11+AB11,計算!$A$16:$B$219,2)),"")</f>
        <v/>
      </c>
      <c r="T11" s="9">
        <f t="shared" si="4"/>
        <v>100</v>
      </c>
      <c r="U11" s="10">
        <f t="shared" si="5"/>
        <v>100</v>
      </c>
      <c r="V11" s="11" t="str">
        <f>IF(COUNTA(A11),IF(ISERROR(VLOOKUP(N11+AB11,計算!$A$16:$B$219,2)),"",VLOOKUP(N11+AB11,計算!$A$16:$B$219,2)),"")</f>
        <v/>
      </c>
      <c r="W11" s="9">
        <f t="shared" si="6"/>
        <v>100</v>
      </c>
      <c r="X11" s="10">
        <f t="shared" si="7"/>
        <v>100</v>
      </c>
      <c r="Y11" s="11" t="str">
        <f>IF(COUNTA(A11),IF(ISERROR(VLOOKUP(O11+AB11,計算!$A$16:$B$219,2)),"",VLOOKUP(O11+AB11,計算!$A$16:$B$219,2)),"")</f>
        <v/>
      </c>
      <c r="Z11" s="19" t="str">
        <f>IF(COUNTA(A11),IF(ISERROR(VLOOKUP(MIN(M11,N11,O11)+AB11,計算!$A$16:$B$219,2)),"",VLOOKUP(MIN(M11,N11,O11)+AB11,計算!$A$16:$B$219,2)),"")</f>
        <v/>
      </c>
      <c r="AB11" s="20">
        <v>400</v>
      </c>
    </row>
    <row r="12" spans="1:50" x14ac:dyDescent="0.15">
      <c r="A12" s="16"/>
      <c r="B12" s="41" t="str">
        <f>IF(A12="","",団体設定!$B$6&amp;"-A"&amp;団体設定!$H$5&amp;"-"&amp;A12)</f>
        <v/>
      </c>
      <c r="C12" s="53"/>
      <c r="D12" s="16"/>
      <c r="E12" s="16"/>
      <c r="F12" s="16"/>
      <c r="G12" s="12" t="s">
        <v>57</v>
      </c>
      <c r="H12" s="16"/>
      <c r="I12" s="12" t="s">
        <v>58</v>
      </c>
      <c r="J12" s="16"/>
      <c r="K12" s="12" t="s">
        <v>60</v>
      </c>
      <c r="L12" s="7" t="s">
        <v>68</v>
      </c>
      <c r="M12" s="16"/>
      <c r="N12" s="16"/>
      <c r="O12" s="16"/>
      <c r="P12" s="13">
        <f t="shared" si="3"/>
        <v>0</v>
      </c>
      <c r="Q12" s="9">
        <f t="shared" si="8"/>
        <v>100</v>
      </c>
      <c r="R12" s="10">
        <f t="shared" si="0"/>
        <v>100</v>
      </c>
      <c r="S12" s="11" t="str">
        <f>IF(COUNTA(A12),IF(ISERROR(VLOOKUP(M12+AB12,計算!$A$16:$B$219,2)),"",VLOOKUP(M12+AB12,計算!$A$16:$B$219,2)),"")</f>
        <v/>
      </c>
      <c r="T12" s="9">
        <f t="shared" si="4"/>
        <v>100</v>
      </c>
      <c r="U12" s="10">
        <f t="shared" si="5"/>
        <v>100</v>
      </c>
      <c r="V12" s="11" t="str">
        <f>IF(COUNTA(A12),IF(ISERROR(VLOOKUP(N12+AB12,計算!$A$16:$B$219,2)),"",VLOOKUP(N12+AB12,計算!$A$16:$B$219,2)),"")</f>
        <v/>
      </c>
      <c r="W12" s="9">
        <f t="shared" si="6"/>
        <v>100</v>
      </c>
      <c r="X12" s="10">
        <f t="shared" si="7"/>
        <v>100</v>
      </c>
      <c r="Y12" s="11" t="str">
        <f>IF(COUNTA(A12),IF(ISERROR(VLOOKUP(O12+AB12,計算!$A$16:$B$219,2)),"",VLOOKUP(O12+AB12,計算!$A$16:$B$219,2)),"")</f>
        <v/>
      </c>
      <c r="Z12" s="19" t="str">
        <f>IF(COUNTA(A12),IF(ISERROR(VLOOKUP(MIN(M12,N12,O12)+AB12,計算!$A$16:$B$219,2)),"",VLOOKUP(MIN(M12,N12,O12)+AB12,計算!$A$16:$B$219,2)),"")</f>
        <v/>
      </c>
      <c r="AB12" s="20">
        <v>400</v>
      </c>
    </row>
    <row r="13" spans="1:50" x14ac:dyDescent="0.15">
      <c r="A13" s="16"/>
      <c r="B13" s="41" t="str">
        <f>IF(A13="","",団体設定!$B$6&amp;"-A"&amp;団体設定!$H$5&amp;"-"&amp;A13)</f>
        <v/>
      </c>
      <c r="C13" s="53"/>
      <c r="D13" s="16"/>
      <c r="E13" s="16"/>
      <c r="F13" s="16"/>
      <c r="G13" s="12" t="s">
        <v>57</v>
      </c>
      <c r="H13" s="16"/>
      <c r="I13" s="12" t="s">
        <v>58</v>
      </c>
      <c r="J13" s="16"/>
      <c r="K13" s="12" t="s">
        <v>60</v>
      </c>
      <c r="L13" s="7" t="s">
        <v>68</v>
      </c>
      <c r="M13" s="16"/>
      <c r="N13" s="16"/>
      <c r="O13" s="16"/>
      <c r="P13" s="13">
        <f t="shared" si="3"/>
        <v>0</v>
      </c>
      <c r="Q13" s="9">
        <f t="shared" si="8"/>
        <v>100</v>
      </c>
      <c r="R13" s="10">
        <f t="shared" si="0"/>
        <v>100</v>
      </c>
      <c r="S13" s="11" t="str">
        <f>IF(COUNTA(A13),IF(ISERROR(VLOOKUP(M13+AB13,計算!$A$16:$B$219,2)),"",VLOOKUP(M13+AB13,計算!$A$16:$B$219,2)),"")</f>
        <v/>
      </c>
      <c r="T13" s="9">
        <f t="shared" si="4"/>
        <v>100</v>
      </c>
      <c r="U13" s="10">
        <f t="shared" si="5"/>
        <v>100</v>
      </c>
      <c r="V13" s="11" t="str">
        <f>IF(COUNTA(A13),IF(ISERROR(VLOOKUP(N13+AB13,計算!$A$16:$B$219,2)),"",VLOOKUP(N13+AB13,計算!$A$16:$B$219,2)),"")</f>
        <v/>
      </c>
      <c r="W13" s="9">
        <f t="shared" si="6"/>
        <v>100</v>
      </c>
      <c r="X13" s="10">
        <f t="shared" si="7"/>
        <v>100</v>
      </c>
      <c r="Y13" s="11" t="str">
        <f>IF(COUNTA(A13),IF(ISERROR(VLOOKUP(O13+AB13,計算!$A$16:$B$219,2)),"",VLOOKUP(O13+AB13,計算!$A$16:$B$219,2)),"")</f>
        <v/>
      </c>
      <c r="Z13" s="19" t="str">
        <f>IF(COUNTA(A13),IF(ISERROR(VLOOKUP(MIN(M13,N13,O13)+AB13,計算!$A$16:$B$219,2)),"",VLOOKUP(MIN(M13,N13,O13)+AB13,計算!$A$16:$B$219,2)),"")</f>
        <v/>
      </c>
      <c r="AB13" s="20">
        <v>400</v>
      </c>
    </row>
    <row r="14" spans="1:50" x14ac:dyDescent="0.15">
      <c r="A14" s="16"/>
      <c r="B14" s="41" t="str">
        <f>IF(A14="","",団体設定!$B$6&amp;"-A"&amp;団体設定!$H$5&amp;"-"&amp;A14)</f>
        <v/>
      </c>
      <c r="C14" s="53"/>
      <c r="D14" s="16"/>
      <c r="E14" s="16"/>
      <c r="F14" s="16"/>
      <c r="G14" s="12" t="s">
        <v>57</v>
      </c>
      <c r="H14" s="16"/>
      <c r="I14" s="12" t="s">
        <v>58</v>
      </c>
      <c r="J14" s="16"/>
      <c r="K14" s="12" t="s">
        <v>60</v>
      </c>
      <c r="L14" s="7" t="s">
        <v>68</v>
      </c>
      <c r="M14" s="16"/>
      <c r="N14" s="16"/>
      <c r="O14" s="16"/>
      <c r="P14" s="13">
        <f t="shared" si="3"/>
        <v>0</v>
      </c>
      <c r="Q14" s="9">
        <f t="shared" si="8"/>
        <v>100</v>
      </c>
      <c r="R14" s="10">
        <f t="shared" si="0"/>
        <v>100</v>
      </c>
      <c r="S14" s="11" t="str">
        <f>IF(COUNTA(A14),IF(ISERROR(VLOOKUP(M14+AB14,計算!$A$16:$B$219,2)),"",VLOOKUP(M14+AB14,計算!$A$16:$B$219,2)),"")</f>
        <v/>
      </c>
      <c r="T14" s="9">
        <f t="shared" si="4"/>
        <v>100</v>
      </c>
      <c r="U14" s="10">
        <f t="shared" si="5"/>
        <v>100</v>
      </c>
      <c r="V14" s="11" t="str">
        <f>IF(COUNTA(A14),IF(ISERROR(VLOOKUP(N14+AB14,計算!$A$16:$B$219,2)),"",VLOOKUP(N14+AB14,計算!$A$16:$B$219,2)),"")</f>
        <v/>
      </c>
      <c r="W14" s="9">
        <f t="shared" si="6"/>
        <v>100</v>
      </c>
      <c r="X14" s="10">
        <f t="shared" si="7"/>
        <v>100</v>
      </c>
      <c r="Y14" s="11" t="str">
        <f>IF(COUNTA(A14),IF(ISERROR(VLOOKUP(O14+AB14,計算!$A$16:$B$219,2)),"",VLOOKUP(O14+AB14,計算!$A$16:$B$219,2)),"")</f>
        <v/>
      </c>
      <c r="Z14" s="19" t="str">
        <f>IF(COUNTA(A14),IF(ISERROR(VLOOKUP(MIN(M14,N14,O14)+AB14,計算!$A$16:$B$219,2)),"",VLOOKUP(MIN(M14,N14,O14)+AB14,計算!$A$16:$B$219,2)),"")</f>
        <v/>
      </c>
      <c r="AB14" s="20">
        <v>400</v>
      </c>
    </row>
    <row r="15" spans="1:50" x14ac:dyDescent="0.15">
      <c r="A15" s="16"/>
      <c r="B15" s="41" t="str">
        <f>IF(A15="","",団体設定!$B$6&amp;"-A"&amp;団体設定!$H$5&amp;"-"&amp;A15)</f>
        <v/>
      </c>
      <c r="C15" s="53"/>
      <c r="D15" s="16"/>
      <c r="E15" s="16"/>
      <c r="F15" s="16"/>
      <c r="G15" s="12" t="s">
        <v>57</v>
      </c>
      <c r="H15" s="16"/>
      <c r="I15" s="12" t="s">
        <v>58</v>
      </c>
      <c r="J15" s="16"/>
      <c r="K15" s="12" t="s">
        <v>60</v>
      </c>
      <c r="L15" s="7" t="s">
        <v>68</v>
      </c>
      <c r="M15" s="16"/>
      <c r="N15" s="16"/>
      <c r="O15" s="16"/>
      <c r="P15" s="13">
        <f t="shared" si="3"/>
        <v>0</v>
      </c>
      <c r="Q15" s="9">
        <f t="shared" si="8"/>
        <v>100</v>
      </c>
      <c r="R15" s="10">
        <f t="shared" si="0"/>
        <v>100</v>
      </c>
      <c r="S15" s="11" t="str">
        <f>IF(COUNTA(A15),IF(ISERROR(VLOOKUP(M15+AB15,計算!$A$16:$B$219,2)),"",VLOOKUP(M15+AB15,計算!$A$16:$B$219,2)),"")</f>
        <v/>
      </c>
      <c r="T15" s="9">
        <f t="shared" si="4"/>
        <v>100</v>
      </c>
      <c r="U15" s="10">
        <f t="shared" si="5"/>
        <v>100</v>
      </c>
      <c r="V15" s="11" t="str">
        <f>IF(COUNTA(A15),IF(ISERROR(VLOOKUP(N15+AB15,計算!$A$16:$B$219,2)),"",VLOOKUP(N15+AB15,計算!$A$16:$B$219,2)),"")</f>
        <v/>
      </c>
      <c r="W15" s="9">
        <f t="shared" si="6"/>
        <v>100</v>
      </c>
      <c r="X15" s="10">
        <f t="shared" si="7"/>
        <v>100</v>
      </c>
      <c r="Y15" s="11" t="str">
        <f>IF(COUNTA(A15),IF(ISERROR(VLOOKUP(O15+AB15,計算!$A$16:$B$219,2)),"",VLOOKUP(O15+AB15,計算!$A$16:$B$219,2)),"")</f>
        <v/>
      </c>
      <c r="Z15" s="19" t="str">
        <f>IF(COUNTA(A15),IF(ISERROR(VLOOKUP(MIN(M15,N15,O15)+AB15,計算!$A$16:$B$219,2)),"",VLOOKUP(MIN(M15,N15,O15)+AB15,計算!$A$16:$B$219,2)),"")</f>
        <v/>
      </c>
      <c r="AB15" s="20">
        <v>400</v>
      </c>
    </row>
    <row r="16" spans="1:50" x14ac:dyDescent="0.15">
      <c r="A16" s="16"/>
      <c r="B16" s="41" t="str">
        <f>IF(A16="","",団体設定!$B$6&amp;"-A"&amp;団体設定!$H$5&amp;"-"&amp;A16)</f>
        <v/>
      </c>
      <c r="C16" s="53"/>
      <c r="D16" s="16"/>
      <c r="E16" s="16"/>
      <c r="F16" s="16"/>
      <c r="G16" s="12" t="s">
        <v>57</v>
      </c>
      <c r="H16" s="16"/>
      <c r="I16" s="12" t="s">
        <v>58</v>
      </c>
      <c r="J16" s="16"/>
      <c r="K16" s="12" t="s">
        <v>60</v>
      </c>
      <c r="L16" s="7" t="s">
        <v>68</v>
      </c>
      <c r="M16" s="16"/>
      <c r="N16" s="16"/>
      <c r="O16" s="16"/>
      <c r="P16" s="13">
        <f t="shared" si="3"/>
        <v>0</v>
      </c>
      <c r="Q16" s="9">
        <f t="shared" si="8"/>
        <v>100</v>
      </c>
      <c r="R16" s="10">
        <f t="shared" si="0"/>
        <v>100</v>
      </c>
      <c r="S16" s="11" t="str">
        <f>IF(COUNTA(A16),IF(ISERROR(VLOOKUP(M16+AB16,計算!$A$16:$B$219,2)),"",VLOOKUP(M16+AB16,計算!$A$16:$B$219,2)),"")</f>
        <v/>
      </c>
      <c r="T16" s="9">
        <f t="shared" si="4"/>
        <v>100</v>
      </c>
      <c r="U16" s="10">
        <f t="shared" si="5"/>
        <v>100</v>
      </c>
      <c r="V16" s="11" t="str">
        <f>IF(COUNTA(A16),IF(ISERROR(VLOOKUP(N16+AB16,計算!$A$16:$B$219,2)),"",VLOOKUP(N16+AB16,計算!$A$16:$B$219,2)),"")</f>
        <v/>
      </c>
      <c r="W16" s="9">
        <f t="shared" si="6"/>
        <v>100</v>
      </c>
      <c r="X16" s="10">
        <f t="shared" si="7"/>
        <v>100</v>
      </c>
      <c r="Y16" s="11" t="str">
        <f>IF(COUNTA(A16),IF(ISERROR(VLOOKUP(O16+AB16,計算!$A$16:$B$219,2)),"",VLOOKUP(O16+AB16,計算!$A$16:$B$219,2)),"")</f>
        <v/>
      </c>
      <c r="Z16" s="19" t="str">
        <f>IF(COUNTA(A16),IF(ISERROR(VLOOKUP(MIN(M16,N16,O16)+AB16,計算!$A$16:$B$219,2)),"",VLOOKUP(MIN(M16,N16,O16)+AB16,計算!$A$16:$B$219,2)),"")</f>
        <v/>
      </c>
      <c r="AB16" s="20">
        <v>400</v>
      </c>
    </row>
    <row r="17" spans="1:28" x14ac:dyDescent="0.15">
      <c r="A17" s="16"/>
      <c r="B17" s="41" t="str">
        <f>IF(A17="","",団体設定!$B$6&amp;"-A"&amp;団体設定!$H$5&amp;"-"&amp;A17)</f>
        <v/>
      </c>
      <c r="C17" s="53"/>
      <c r="D17" s="16"/>
      <c r="E17" s="16"/>
      <c r="F17" s="16"/>
      <c r="G17" s="12" t="s">
        <v>57</v>
      </c>
      <c r="H17" s="16"/>
      <c r="I17" s="12" t="s">
        <v>58</v>
      </c>
      <c r="J17" s="16"/>
      <c r="K17" s="12" t="s">
        <v>60</v>
      </c>
      <c r="L17" s="7" t="s">
        <v>68</v>
      </c>
      <c r="M17" s="16"/>
      <c r="N17" s="16"/>
      <c r="O17" s="16"/>
      <c r="P17" s="13">
        <f t="shared" si="3"/>
        <v>0</v>
      </c>
      <c r="Q17" s="9">
        <f t="shared" si="8"/>
        <v>100</v>
      </c>
      <c r="R17" s="10">
        <f t="shared" si="0"/>
        <v>100</v>
      </c>
      <c r="S17" s="11" t="str">
        <f>IF(COUNTA(A17),IF(ISERROR(VLOOKUP(M17+AB17,計算!$A$16:$B$219,2)),"",VLOOKUP(M17+AB17,計算!$A$16:$B$219,2)),"")</f>
        <v/>
      </c>
      <c r="T17" s="9">
        <f t="shared" si="4"/>
        <v>100</v>
      </c>
      <c r="U17" s="10">
        <f t="shared" si="5"/>
        <v>100</v>
      </c>
      <c r="V17" s="11" t="str">
        <f>IF(COUNTA(A17),IF(ISERROR(VLOOKUP(N17+AB17,計算!$A$16:$B$219,2)),"",VLOOKUP(N17+AB17,計算!$A$16:$B$219,2)),"")</f>
        <v/>
      </c>
      <c r="W17" s="9">
        <f t="shared" si="6"/>
        <v>100</v>
      </c>
      <c r="X17" s="10">
        <f t="shared" si="7"/>
        <v>100</v>
      </c>
      <c r="Y17" s="11" t="str">
        <f>IF(COUNTA(A17),IF(ISERROR(VLOOKUP(O17+AB17,計算!$A$16:$B$219,2)),"",VLOOKUP(O17+AB17,計算!$A$16:$B$219,2)),"")</f>
        <v/>
      </c>
      <c r="Z17" s="19" t="str">
        <f>IF(COUNTA(A17),IF(ISERROR(VLOOKUP(MIN(M17,N17,O17)+AB17,計算!$A$16:$B$219,2)),"",VLOOKUP(MIN(M17,N17,O17)+AB17,計算!$A$16:$B$219,2)),"")</f>
        <v/>
      </c>
      <c r="AB17" s="20">
        <v>400</v>
      </c>
    </row>
    <row r="18" spans="1:28" x14ac:dyDescent="0.15">
      <c r="A18" s="16"/>
      <c r="B18" s="41" t="str">
        <f>IF(A18="","",団体設定!$B$6&amp;"-A"&amp;団体設定!$H$5&amp;"-"&amp;A18)</f>
        <v/>
      </c>
      <c r="C18" s="53"/>
      <c r="D18" s="16"/>
      <c r="E18" s="16"/>
      <c r="F18" s="16"/>
      <c r="G18" s="12" t="s">
        <v>57</v>
      </c>
      <c r="H18" s="16"/>
      <c r="I18" s="12" t="s">
        <v>58</v>
      </c>
      <c r="J18" s="16"/>
      <c r="K18" s="12" t="s">
        <v>60</v>
      </c>
      <c r="L18" s="7" t="s">
        <v>68</v>
      </c>
      <c r="M18" s="16"/>
      <c r="N18" s="16"/>
      <c r="O18" s="16"/>
      <c r="P18" s="13">
        <f t="shared" si="3"/>
        <v>0</v>
      </c>
      <c r="Q18" s="9">
        <f t="shared" si="8"/>
        <v>100</v>
      </c>
      <c r="R18" s="10">
        <f t="shared" si="0"/>
        <v>100</v>
      </c>
      <c r="S18" s="11" t="str">
        <f>IF(COUNTA(A18),IF(ISERROR(VLOOKUP(M18+AB18,計算!$A$16:$B$219,2)),"",VLOOKUP(M18+AB18,計算!$A$16:$B$219,2)),"")</f>
        <v/>
      </c>
      <c r="T18" s="9">
        <f t="shared" si="4"/>
        <v>100</v>
      </c>
      <c r="U18" s="10">
        <f t="shared" si="5"/>
        <v>100</v>
      </c>
      <c r="V18" s="11" t="str">
        <f>IF(COUNTA(A18),IF(ISERROR(VLOOKUP(N18+AB18,計算!$A$16:$B$219,2)),"",VLOOKUP(N18+AB18,計算!$A$16:$B$219,2)),"")</f>
        <v/>
      </c>
      <c r="W18" s="9">
        <f t="shared" si="6"/>
        <v>100</v>
      </c>
      <c r="X18" s="10">
        <f t="shared" si="7"/>
        <v>100</v>
      </c>
      <c r="Y18" s="11" t="str">
        <f>IF(COUNTA(A18),IF(ISERROR(VLOOKUP(O18+AB18,計算!$A$16:$B$219,2)),"",VLOOKUP(O18+AB18,計算!$A$16:$B$219,2)),"")</f>
        <v/>
      </c>
      <c r="Z18" s="19" t="str">
        <f>IF(COUNTA(A18),IF(ISERROR(VLOOKUP(MIN(M18,N18,O18)+AB18,計算!$A$16:$B$219,2)),"",VLOOKUP(MIN(M18,N18,O18)+AB18,計算!$A$16:$B$219,2)),"")</f>
        <v/>
      </c>
      <c r="AB18" s="20">
        <v>400</v>
      </c>
    </row>
    <row r="19" spans="1:28" x14ac:dyDescent="0.15">
      <c r="A19" s="16"/>
      <c r="B19" s="41" t="str">
        <f>IF(A19="","",団体設定!$B$6&amp;"-A"&amp;団体設定!$H$5&amp;"-"&amp;A19)</f>
        <v/>
      </c>
      <c r="C19" s="53"/>
      <c r="D19" s="16"/>
      <c r="E19" s="16"/>
      <c r="F19" s="16"/>
      <c r="G19" s="12" t="s">
        <v>57</v>
      </c>
      <c r="H19" s="16"/>
      <c r="I19" s="12" t="s">
        <v>58</v>
      </c>
      <c r="J19" s="16"/>
      <c r="K19" s="12" t="s">
        <v>60</v>
      </c>
      <c r="L19" s="7" t="s">
        <v>68</v>
      </c>
      <c r="M19" s="16"/>
      <c r="N19" s="16"/>
      <c r="O19" s="16"/>
      <c r="P19" s="13">
        <f t="shared" si="3"/>
        <v>0</v>
      </c>
      <c r="Q19" s="9">
        <f t="shared" si="8"/>
        <v>100</v>
      </c>
      <c r="R19" s="10">
        <f t="shared" si="0"/>
        <v>100</v>
      </c>
      <c r="S19" s="11" t="str">
        <f>IF(COUNTA(A19),IF(ISERROR(VLOOKUP(M19+AB19,計算!$A$16:$B$219,2)),"",VLOOKUP(M19+AB19,計算!$A$16:$B$219,2)),"")</f>
        <v/>
      </c>
      <c r="T19" s="9">
        <f t="shared" si="4"/>
        <v>100</v>
      </c>
      <c r="U19" s="10">
        <f t="shared" si="5"/>
        <v>100</v>
      </c>
      <c r="V19" s="11" t="str">
        <f>IF(COUNTA(A19),IF(ISERROR(VLOOKUP(N19+AB19,計算!$A$16:$B$219,2)),"",VLOOKUP(N19+AB19,計算!$A$16:$B$219,2)),"")</f>
        <v/>
      </c>
      <c r="W19" s="9">
        <f t="shared" si="6"/>
        <v>100</v>
      </c>
      <c r="X19" s="10">
        <f t="shared" si="7"/>
        <v>100</v>
      </c>
      <c r="Y19" s="11" t="str">
        <f>IF(COUNTA(A19),IF(ISERROR(VLOOKUP(O19+AB19,計算!$A$16:$B$219,2)),"",VLOOKUP(O19+AB19,計算!$A$16:$B$219,2)),"")</f>
        <v/>
      </c>
      <c r="Z19" s="19" t="str">
        <f>IF(COUNTA(A19),IF(ISERROR(VLOOKUP(MIN(M19,N19,O19)+AB19,計算!$A$16:$B$219,2)),"",VLOOKUP(MIN(M19,N19,O19)+AB19,計算!$A$16:$B$219,2)),"")</f>
        <v/>
      </c>
      <c r="AB19" s="20">
        <v>400</v>
      </c>
    </row>
    <row r="20" spans="1:28" x14ac:dyDescent="0.15">
      <c r="A20" s="16"/>
      <c r="B20" s="41" t="str">
        <f>IF(A20="","",団体設定!$B$6&amp;"-A"&amp;団体設定!$H$5&amp;"-"&amp;A20)</f>
        <v/>
      </c>
      <c r="C20" s="53"/>
      <c r="D20" s="16"/>
      <c r="E20" s="16"/>
      <c r="F20" s="16"/>
      <c r="G20" s="12" t="s">
        <v>57</v>
      </c>
      <c r="H20" s="16"/>
      <c r="I20" s="12" t="s">
        <v>58</v>
      </c>
      <c r="J20" s="16"/>
      <c r="K20" s="12" t="s">
        <v>60</v>
      </c>
      <c r="L20" s="7" t="s">
        <v>68</v>
      </c>
      <c r="M20" s="16"/>
      <c r="N20" s="16"/>
      <c r="O20" s="16"/>
      <c r="P20" s="13">
        <f t="shared" si="3"/>
        <v>0</v>
      </c>
      <c r="Q20" s="9">
        <f t="shared" si="8"/>
        <v>100</v>
      </c>
      <c r="R20" s="10">
        <f t="shared" si="0"/>
        <v>100</v>
      </c>
      <c r="S20" s="11" t="str">
        <f>IF(COUNTA(A20),IF(ISERROR(VLOOKUP(M20+AB20,計算!$A$16:$B$219,2)),"",VLOOKUP(M20+AB20,計算!$A$16:$B$219,2)),"")</f>
        <v/>
      </c>
      <c r="T20" s="9">
        <f t="shared" si="4"/>
        <v>100</v>
      </c>
      <c r="U20" s="10">
        <f t="shared" si="5"/>
        <v>100</v>
      </c>
      <c r="V20" s="11" t="str">
        <f>IF(COUNTA(A20),IF(ISERROR(VLOOKUP(N20+AB20,計算!$A$16:$B$219,2)),"",VLOOKUP(N20+AB20,計算!$A$16:$B$219,2)),"")</f>
        <v/>
      </c>
      <c r="W20" s="9">
        <f t="shared" si="6"/>
        <v>100</v>
      </c>
      <c r="X20" s="10">
        <f t="shared" si="7"/>
        <v>100</v>
      </c>
      <c r="Y20" s="11" t="str">
        <f>IF(COUNTA(A20),IF(ISERROR(VLOOKUP(O20+AB20,計算!$A$16:$B$219,2)),"",VLOOKUP(O20+AB20,計算!$A$16:$B$219,2)),"")</f>
        <v/>
      </c>
      <c r="Z20" s="19" t="str">
        <f>IF(COUNTA(A20),IF(ISERROR(VLOOKUP(MIN(M20,N20,O20)+AB20,計算!$A$16:$B$219,2)),"",VLOOKUP(MIN(M20,N20,O20)+AB20,計算!$A$16:$B$219,2)),"")</f>
        <v/>
      </c>
      <c r="AB20" s="20">
        <v>400</v>
      </c>
    </row>
    <row r="21" spans="1:28" x14ac:dyDescent="0.15">
      <c r="A21" s="16"/>
      <c r="B21" s="41" t="str">
        <f>IF(A21="","",団体設定!$B$6&amp;"-A"&amp;団体設定!$H$5&amp;"-"&amp;A21)</f>
        <v/>
      </c>
      <c r="C21" s="53"/>
      <c r="D21" s="16"/>
      <c r="E21" s="16"/>
      <c r="F21" s="16"/>
      <c r="G21" s="12" t="s">
        <v>57</v>
      </c>
      <c r="H21" s="16"/>
      <c r="I21" s="12" t="s">
        <v>58</v>
      </c>
      <c r="J21" s="16"/>
      <c r="K21" s="12" t="s">
        <v>60</v>
      </c>
      <c r="L21" s="7" t="s">
        <v>68</v>
      </c>
      <c r="M21" s="16"/>
      <c r="N21" s="16"/>
      <c r="O21" s="16"/>
      <c r="P21" s="13">
        <f t="shared" si="3"/>
        <v>0</v>
      </c>
      <c r="Q21" s="9">
        <f t="shared" si="8"/>
        <v>100</v>
      </c>
      <c r="R21" s="10">
        <f t="shared" si="0"/>
        <v>100</v>
      </c>
      <c r="S21" s="11" t="str">
        <f>IF(COUNTA(A21),IF(ISERROR(VLOOKUP(M21+AB21,計算!$A$16:$B$219,2)),"",VLOOKUP(M21+AB21,計算!$A$16:$B$219,2)),"")</f>
        <v/>
      </c>
      <c r="T21" s="9">
        <f t="shared" si="4"/>
        <v>100</v>
      </c>
      <c r="U21" s="10">
        <f t="shared" si="5"/>
        <v>100</v>
      </c>
      <c r="V21" s="11" t="str">
        <f>IF(COUNTA(A21),IF(ISERROR(VLOOKUP(N21+AB21,計算!$A$16:$B$219,2)),"",VLOOKUP(N21+AB21,計算!$A$16:$B$219,2)),"")</f>
        <v/>
      </c>
      <c r="W21" s="9">
        <f t="shared" si="6"/>
        <v>100</v>
      </c>
      <c r="X21" s="10">
        <f t="shared" si="7"/>
        <v>100</v>
      </c>
      <c r="Y21" s="11" t="str">
        <f>IF(COUNTA(A21),IF(ISERROR(VLOOKUP(O21+AB21,計算!$A$16:$B$219,2)),"",VLOOKUP(O21+AB21,計算!$A$16:$B$219,2)),"")</f>
        <v/>
      </c>
      <c r="Z21" s="19" t="str">
        <f>IF(COUNTA(A21),IF(ISERROR(VLOOKUP(MIN(M21,N21,O21)+AB21,計算!$A$16:$B$219,2)),"",VLOOKUP(MIN(M21,N21,O21)+AB21,計算!$A$16:$B$219,2)),"")</f>
        <v/>
      </c>
      <c r="AB21" s="20">
        <v>400</v>
      </c>
    </row>
    <row r="22" spans="1:28" x14ac:dyDescent="0.15">
      <c r="A22" s="16"/>
      <c r="B22" s="41" t="str">
        <f>IF(A22="","",団体設定!$B$6&amp;"-A"&amp;団体設定!$H$5&amp;"-"&amp;A22)</f>
        <v/>
      </c>
      <c r="C22" s="53"/>
      <c r="D22" s="16"/>
      <c r="E22" s="16"/>
      <c r="F22" s="16"/>
      <c r="G22" s="12" t="s">
        <v>57</v>
      </c>
      <c r="H22" s="16"/>
      <c r="I22" s="12" t="s">
        <v>58</v>
      </c>
      <c r="J22" s="16"/>
      <c r="K22" s="12" t="s">
        <v>60</v>
      </c>
      <c r="L22" s="7" t="s">
        <v>68</v>
      </c>
      <c r="M22" s="16"/>
      <c r="N22" s="16"/>
      <c r="O22" s="16"/>
      <c r="P22" s="13">
        <f t="shared" si="3"/>
        <v>0</v>
      </c>
      <c r="Q22" s="9">
        <f t="shared" si="8"/>
        <v>100</v>
      </c>
      <c r="R22" s="10">
        <f t="shared" si="0"/>
        <v>100</v>
      </c>
      <c r="S22" s="11" t="str">
        <f>IF(COUNTA(A22),IF(ISERROR(VLOOKUP(M22+AB22,計算!$A$16:$B$219,2)),"",VLOOKUP(M22+AB22,計算!$A$16:$B$219,2)),"")</f>
        <v/>
      </c>
      <c r="T22" s="9">
        <f t="shared" si="4"/>
        <v>100</v>
      </c>
      <c r="U22" s="10">
        <f t="shared" si="5"/>
        <v>100</v>
      </c>
      <c r="V22" s="11" t="str">
        <f>IF(COUNTA(A22),IF(ISERROR(VLOOKUP(N22+AB22,計算!$A$16:$B$219,2)),"",VLOOKUP(N22+AB22,計算!$A$16:$B$219,2)),"")</f>
        <v/>
      </c>
      <c r="W22" s="9">
        <f t="shared" si="6"/>
        <v>100</v>
      </c>
      <c r="X22" s="10">
        <f t="shared" si="7"/>
        <v>100</v>
      </c>
      <c r="Y22" s="11" t="str">
        <f>IF(COUNTA(A22),IF(ISERROR(VLOOKUP(O22+AB22,計算!$A$16:$B$219,2)),"",VLOOKUP(O22+AB22,計算!$A$16:$B$219,2)),"")</f>
        <v/>
      </c>
      <c r="Z22" s="19" t="str">
        <f>IF(COUNTA(A22),IF(ISERROR(VLOOKUP(MIN(M22,N22,O22)+AB22,計算!$A$16:$B$219,2)),"",VLOOKUP(MIN(M22,N22,O22)+AB22,計算!$A$16:$B$219,2)),"")</f>
        <v/>
      </c>
      <c r="AB22" s="20">
        <v>400</v>
      </c>
    </row>
    <row r="23" spans="1:28" x14ac:dyDescent="0.15">
      <c r="A23" s="16"/>
      <c r="B23" s="41" t="str">
        <f>IF(A23="","",団体設定!$B$6&amp;"-A"&amp;団体設定!$H$5&amp;"-"&amp;A23)</f>
        <v/>
      </c>
      <c r="C23" s="53"/>
      <c r="D23" s="16"/>
      <c r="E23" s="16"/>
      <c r="F23" s="16"/>
      <c r="G23" s="12" t="s">
        <v>57</v>
      </c>
      <c r="H23" s="16"/>
      <c r="I23" s="12" t="s">
        <v>58</v>
      </c>
      <c r="J23" s="16"/>
      <c r="K23" s="12" t="s">
        <v>60</v>
      </c>
      <c r="L23" s="7" t="s">
        <v>68</v>
      </c>
      <c r="M23" s="16"/>
      <c r="N23" s="16"/>
      <c r="O23" s="16"/>
      <c r="P23" s="13">
        <f t="shared" si="3"/>
        <v>0</v>
      </c>
      <c r="Q23" s="9">
        <f t="shared" si="8"/>
        <v>100</v>
      </c>
      <c r="R23" s="10">
        <f t="shared" si="0"/>
        <v>100</v>
      </c>
      <c r="S23" s="11" t="str">
        <f>IF(COUNTA(A23),IF(ISERROR(VLOOKUP(M23+AB23,計算!$A$16:$B$219,2)),"",VLOOKUP(M23+AB23,計算!$A$16:$B$219,2)),"")</f>
        <v/>
      </c>
      <c r="T23" s="9">
        <f t="shared" si="4"/>
        <v>100</v>
      </c>
      <c r="U23" s="10">
        <f t="shared" si="5"/>
        <v>100</v>
      </c>
      <c r="V23" s="11" t="str">
        <f>IF(COUNTA(A23),IF(ISERROR(VLOOKUP(N23+AB23,計算!$A$16:$B$219,2)),"",VLOOKUP(N23+AB23,計算!$A$16:$B$219,2)),"")</f>
        <v/>
      </c>
      <c r="W23" s="9">
        <f t="shared" si="6"/>
        <v>100</v>
      </c>
      <c r="X23" s="10">
        <f t="shared" si="7"/>
        <v>100</v>
      </c>
      <c r="Y23" s="11" t="str">
        <f>IF(COUNTA(A23),IF(ISERROR(VLOOKUP(O23+AB23,計算!$A$16:$B$219,2)),"",VLOOKUP(O23+AB23,計算!$A$16:$B$219,2)),"")</f>
        <v/>
      </c>
      <c r="Z23" s="19" t="str">
        <f>IF(COUNTA(A23),IF(ISERROR(VLOOKUP(MIN(M23,N23,O23)+AB23,計算!$A$16:$B$219,2)),"",VLOOKUP(MIN(M23,N23,O23)+AB23,計算!$A$16:$B$219,2)),"")</f>
        <v/>
      </c>
      <c r="AB23" s="20">
        <v>400</v>
      </c>
    </row>
    <row r="24" spans="1:28" x14ac:dyDescent="0.15">
      <c r="A24" s="16"/>
      <c r="B24" s="41" t="str">
        <f>IF(A24="","",団体設定!$B$6&amp;"-A"&amp;団体設定!$H$5&amp;"-"&amp;A24)</f>
        <v/>
      </c>
      <c r="C24" s="53"/>
      <c r="D24" s="16"/>
      <c r="E24" s="16"/>
      <c r="F24" s="16"/>
      <c r="G24" s="12" t="s">
        <v>57</v>
      </c>
      <c r="H24" s="16"/>
      <c r="I24" s="12" t="s">
        <v>58</v>
      </c>
      <c r="J24" s="16"/>
      <c r="K24" s="12" t="s">
        <v>60</v>
      </c>
      <c r="L24" s="7" t="s">
        <v>68</v>
      </c>
      <c r="M24" s="16"/>
      <c r="N24" s="16"/>
      <c r="O24" s="16"/>
      <c r="P24" s="13">
        <f t="shared" si="3"/>
        <v>0</v>
      </c>
      <c r="Q24" s="9">
        <f t="shared" si="8"/>
        <v>100</v>
      </c>
      <c r="R24" s="10">
        <f t="shared" si="0"/>
        <v>100</v>
      </c>
      <c r="S24" s="11" t="str">
        <f>IF(COUNTA(A24),IF(ISERROR(VLOOKUP(M24+AB24,計算!$A$16:$B$219,2)),"",VLOOKUP(M24+AB24,計算!$A$16:$B$219,2)),"")</f>
        <v/>
      </c>
      <c r="T24" s="9">
        <f t="shared" si="4"/>
        <v>100</v>
      </c>
      <c r="U24" s="10">
        <f t="shared" si="5"/>
        <v>100</v>
      </c>
      <c r="V24" s="11" t="str">
        <f>IF(COUNTA(A24),IF(ISERROR(VLOOKUP(N24+AB24,計算!$A$16:$B$219,2)),"",VLOOKUP(N24+AB24,計算!$A$16:$B$219,2)),"")</f>
        <v/>
      </c>
      <c r="W24" s="9">
        <f t="shared" si="6"/>
        <v>100</v>
      </c>
      <c r="X24" s="10">
        <f t="shared" si="7"/>
        <v>100</v>
      </c>
      <c r="Y24" s="11" t="str">
        <f>IF(COUNTA(A24),IF(ISERROR(VLOOKUP(O24+AB24,計算!$A$16:$B$219,2)),"",VLOOKUP(O24+AB24,計算!$A$16:$B$219,2)),"")</f>
        <v/>
      </c>
      <c r="Z24" s="19" t="str">
        <f>IF(COUNTA(A24),IF(ISERROR(VLOOKUP(MIN(M24,N24,O24)+AB24,計算!$A$16:$B$219,2)),"",VLOOKUP(MIN(M24,N24,O24)+AB24,計算!$A$16:$B$219,2)),"")</f>
        <v/>
      </c>
      <c r="AB24" s="20">
        <v>400</v>
      </c>
    </row>
    <row r="25" spans="1:28" x14ac:dyDescent="0.15">
      <c r="A25" s="16"/>
      <c r="B25" s="41" t="str">
        <f>IF(A25="","",団体設定!$B$6&amp;"-A"&amp;団体設定!$H$5&amp;"-"&amp;A25)</f>
        <v/>
      </c>
      <c r="C25" s="53"/>
      <c r="D25" s="16"/>
      <c r="E25" s="16"/>
      <c r="F25" s="16"/>
      <c r="G25" s="12" t="s">
        <v>57</v>
      </c>
      <c r="H25" s="16"/>
      <c r="I25" s="12" t="s">
        <v>58</v>
      </c>
      <c r="J25" s="16"/>
      <c r="K25" s="12" t="s">
        <v>60</v>
      </c>
      <c r="L25" s="7" t="s">
        <v>68</v>
      </c>
      <c r="M25" s="16"/>
      <c r="N25" s="16"/>
      <c r="O25" s="16"/>
      <c r="P25" s="13">
        <f t="shared" si="3"/>
        <v>0</v>
      </c>
      <c r="Q25" s="9">
        <f t="shared" si="8"/>
        <v>100</v>
      </c>
      <c r="R25" s="10">
        <f t="shared" si="0"/>
        <v>100</v>
      </c>
      <c r="S25" s="11" t="str">
        <f>IF(COUNTA(A25),IF(ISERROR(VLOOKUP(M25+AB25,計算!$A$16:$B$219,2)),"",VLOOKUP(M25+AB25,計算!$A$16:$B$219,2)),"")</f>
        <v/>
      </c>
      <c r="T25" s="9">
        <f t="shared" si="4"/>
        <v>100</v>
      </c>
      <c r="U25" s="10">
        <f t="shared" si="5"/>
        <v>100</v>
      </c>
      <c r="V25" s="11" t="str">
        <f>IF(COUNTA(A25),IF(ISERROR(VLOOKUP(N25+AB25,計算!$A$16:$B$219,2)),"",VLOOKUP(N25+AB25,計算!$A$16:$B$219,2)),"")</f>
        <v/>
      </c>
      <c r="W25" s="9">
        <f t="shared" si="6"/>
        <v>100</v>
      </c>
      <c r="X25" s="10">
        <f t="shared" si="7"/>
        <v>100</v>
      </c>
      <c r="Y25" s="11" t="str">
        <f>IF(COUNTA(A25),IF(ISERROR(VLOOKUP(O25+AB25,計算!$A$16:$B$219,2)),"",VLOOKUP(O25+AB25,計算!$A$16:$B$219,2)),"")</f>
        <v/>
      </c>
      <c r="Z25" s="19" t="str">
        <f>IF(COUNTA(A25),IF(ISERROR(VLOOKUP(MIN(M25,N25,O25)+AB25,計算!$A$16:$B$219,2)),"",VLOOKUP(MIN(M25,N25,O25)+AB25,計算!$A$16:$B$219,2)),"")</f>
        <v/>
      </c>
      <c r="AB25" s="20">
        <v>400</v>
      </c>
    </row>
    <row r="26" spans="1:28" x14ac:dyDescent="0.15">
      <c r="A26" s="16"/>
      <c r="B26" s="41" t="str">
        <f>IF(A26="","",団体設定!$B$6&amp;"-A"&amp;団体設定!$H$5&amp;"-"&amp;A26)</f>
        <v/>
      </c>
      <c r="C26" s="53"/>
      <c r="D26" s="16"/>
      <c r="E26" s="16"/>
      <c r="F26" s="16"/>
      <c r="G26" s="12" t="s">
        <v>57</v>
      </c>
      <c r="H26" s="16"/>
      <c r="I26" s="12" t="s">
        <v>58</v>
      </c>
      <c r="J26" s="16"/>
      <c r="K26" s="12" t="s">
        <v>60</v>
      </c>
      <c r="L26" s="7" t="s">
        <v>68</v>
      </c>
      <c r="M26" s="16"/>
      <c r="N26" s="16"/>
      <c r="O26" s="16"/>
      <c r="P26" s="13">
        <f t="shared" si="3"/>
        <v>0</v>
      </c>
      <c r="Q26" s="9">
        <f t="shared" si="8"/>
        <v>100</v>
      </c>
      <c r="R26" s="10">
        <f t="shared" si="0"/>
        <v>100</v>
      </c>
      <c r="S26" s="11" t="str">
        <f>IF(COUNTA(A26),IF(ISERROR(VLOOKUP(M26+AB26,計算!$A$16:$B$219,2)),"",VLOOKUP(M26+AB26,計算!$A$16:$B$219,2)),"")</f>
        <v/>
      </c>
      <c r="T26" s="9">
        <f t="shared" si="4"/>
        <v>100</v>
      </c>
      <c r="U26" s="10">
        <f t="shared" si="5"/>
        <v>100</v>
      </c>
      <c r="V26" s="11" t="str">
        <f>IF(COUNTA(A26),IF(ISERROR(VLOOKUP(N26+AB26,計算!$A$16:$B$219,2)),"",VLOOKUP(N26+AB26,計算!$A$16:$B$219,2)),"")</f>
        <v/>
      </c>
      <c r="W26" s="9">
        <f t="shared" si="6"/>
        <v>100</v>
      </c>
      <c r="X26" s="10">
        <f t="shared" si="7"/>
        <v>100</v>
      </c>
      <c r="Y26" s="11" t="str">
        <f>IF(COUNTA(A26),IF(ISERROR(VLOOKUP(O26+AB26,計算!$A$16:$B$219,2)),"",VLOOKUP(O26+AB26,計算!$A$16:$B$219,2)),"")</f>
        <v/>
      </c>
      <c r="Z26" s="19" t="str">
        <f>IF(COUNTA(A26),IF(ISERROR(VLOOKUP(MIN(M26,N26,O26)+AB26,計算!$A$16:$B$219,2)),"",VLOOKUP(MIN(M26,N26,O26)+AB26,計算!$A$16:$B$219,2)),"")</f>
        <v/>
      </c>
      <c r="AB26" s="20">
        <v>400</v>
      </c>
    </row>
    <row r="27" spans="1:28" x14ac:dyDescent="0.15">
      <c r="A27" s="16"/>
      <c r="B27" s="41" t="str">
        <f>IF(A27="","",団体設定!$B$6&amp;"-A"&amp;団体設定!$H$5&amp;"-"&amp;A27)</f>
        <v/>
      </c>
      <c r="C27" s="53"/>
      <c r="D27" s="16"/>
      <c r="E27" s="16"/>
      <c r="F27" s="16"/>
      <c r="G27" s="12" t="s">
        <v>57</v>
      </c>
      <c r="H27" s="16"/>
      <c r="I27" s="12" t="s">
        <v>58</v>
      </c>
      <c r="J27" s="16"/>
      <c r="K27" s="12" t="s">
        <v>60</v>
      </c>
      <c r="L27" s="7" t="s">
        <v>68</v>
      </c>
      <c r="M27" s="16"/>
      <c r="N27" s="16"/>
      <c r="O27" s="16"/>
      <c r="P27" s="13">
        <f t="shared" si="3"/>
        <v>0</v>
      </c>
      <c r="Q27" s="9">
        <f t="shared" si="8"/>
        <v>100</v>
      </c>
      <c r="R27" s="10">
        <f t="shared" si="0"/>
        <v>100</v>
      </c>
      <c r="S27" s="11" t="str">
        <f>IF(COUNTA(A27),IF(ISERROR(VLOOKUP(M27+AB27,計算!$A$16:$B$219,2)),"",VLOOKUP(M27+AB27,計算!$A$16:$B$219,2)),"")</f>
        <v/>
      </c>
      <c r="T27" s="9">
        <f t="shared" si="4"/>
        <v>100</v>
      </c>
      <c r="U27" s="10">
        <f t="shared" si="5"/>
        <v>100</v>
      </c>
      <c r="V27" s="11" t="str">
        <f>IF(COUNTA(A27),IF(ISERROR(VLOOKUP(N27+AB27,計算!$A$16:$B$219,2)),"",VLOOKUP(N27+AB27,計算!$A$16:$B$219,2)),"")</f>
        <v/>
      </c>
      <c r="W27" s="9">
        <f t="shared" si="6"/>
        <v>100</v>
      </c>
      <c r="X27" s="10">
        <f t="shared" si="7"/>
        <v>100</v>
      </c>
      <c r="Y27" s="11" t="str">
        <f>IF(COUNTA(A27),IF(ISERROR(VLOOKUP(O27+AB27,計算!$A$16:$B$219,2)),"",VLOOKUP(O27+AB27,計算!$A$16:$B$219,2)),"")</f>
        <v/>
      </c>
      <c r="Z27" s="19" t="str">
        <f>IF(COUNTA(A27),IF(ISERROR(VLOOKUP(MIN(M27,N27,O27)+AB27,計算!$A$16:$B$219,2)),"",VLOOKUP(MIN(M27,N27,O27)+AB27,計算!$A$16:$B$219,2)),"")</f>
        <v/>
      </c>
      <c r="AB27" s="20">
        <v>400</v>
      </c>
    </row>
    <row r="28" spans="1:28" x14ac:dyDescent="0.15">
      <c r="A28" s="16"/>
      <c r="B28" s="41" t="str">
        <f>IF(A28="","",団体設定!$B$6&amp;"-A"&amp;団体設定!$H$5&amp;"-"&amp;A28)</f>
        <v/>
      </c>
      <c r="C28" s="53"/>
      <c r="D28" s="16"/>
      <c r="E28" s="16"/>
      <c r="F28" s="16"/>
      <c r="G28" s="12" t="s">
        <v>57</v>
      </c>
      <c r="H28" s="16"/>
      <c r="I28" s="12" t="s">
        <v>58</v>
      </c>
      <c r="J28" s="16"/>
      <c r="K28" s="12" t="s">
        <v>60</v>
      </c>
      <c r="L28" s="7" t="s">
        <v>68</v>
      </c>
      <c r="M28" s="16"/>
      <c r="N28" s="16"/>
      <c r="O28" s="16"/>
      <c r="P28" s="13">
        <f t="shared" si="3"/>
        <v>0</v>
      </c>
      <c r="Q28" s="9">
        <f t="shared" si="8"/>
        <v>100</v>
      </c>
      <c r="R28" s="10">
        <f t="shared" si="0"/>
        <v>100</v>
      </c>
      <c r="S28" s="11" t="str">
        <f>IF(COUNTA(A28),IF(ISERROR(VLOOKUP(M28+AB28,計算!$A$16:$B$219,2)),"",VLOOKUP(M28+AB28,計算!$A$16:$B$219,2)),"")</f>
        <v/>
      </c>
      <c r="T28" s="9">
        <f t="shared" si="4"/>
        <v>100</v>
      </c>
      <c r="U28" s="10">
        <f t="shared" si="5"/>
        <v>100</v>
      </c>
      <c r="V28" s="11" t="str">
        <f>IF(COUNTA(A28),IF(ISERROR(VLOOKUP(N28+AB28,計算!$A$16:$B$219,2)),"",VLOOKUP(N28+AB28,計算!$A$16:$B$219,2)),"")</f>
        <v/>
      </c>
      <c r="W28" s="9">
        <f t="shared" si="6"/>
        <v>100</v>
      </c>
      <c r="X28" s="10">
        <f t="shared" si="7"/>
        <v>100</v>
      </c>
      <c r="Y28" s="11" t="str">
        <f>IF(COUNTA(A28),IF(ISERROR(VLOOKUP(O28+AB28,計算!$A$16:$B$219,2)),"",VLOOKUP(O28+AB28,計算!$A$16:$B$219,2)),"")</f>
        <v/>
      </c>
      <c r="Z28" s="19" t="str">
        <f>IF(COUNTA(A28),IF(ISERROR(VLOOKUP(MIN(M28,N28,O28)+AB28,計算!$A$16:$B$219,2)),"",VLOOKUP(MIN(M28,N28,O28)+AB28,計算!$A$16:$B$219,2)),"")</f>
        <v/>
      </c>
      <c r="AB28" s="20">
        <v>400</v>
      </c>
    </row>
    <row r="29" spans="1:28" x14ac:dyDescent="0.15">
      <c r="A29" s="16"/>
      <c r="B29" s="41" t="str">
        <f>IF(A29="","",団体設定!$B$6&amp;"-A"&amp;団体設定!$H$5&amp;"-"&amp;A29)</f>
        <v/>
      </c>
      <c r="C29" s="53"/>
      <c r="D29" s="16"/>
      <c r="E29" s="16"/>
      <c r="F29" s="16"/>
      <c r="G29" s="12" t="s">
        <v>57</v>
      </c>
      <c r="H29" s="16"/>
      <c r="I29" s="12" t="s">
        <v>58</v>
      </c>
      <c r="J29" s="16"/>
      <c r="K29" s="12" t="s">
        <v>60</v>
      </c>
      <c r="L29" s="7" t="s">
        <v>68</v>
      </c>
      <c r="M29" s="16"/>
      <c r="N29" s="16"/>
      <c r="O29" s="16"/>
      <c r="P29" s="13">
        <f t="shared" si="3"/>
        <v>0</v>
      </c>
      <c r="Q29" s="9">
        <f t="shared" si="8"/>
        <v>100</v>
      </c>
      <c r="R29" s="10">
        <f t="shared" si="0"/>
        <v>100</v>
      </c>
      <c r="S29" s="11" t="str">
        <f>IF(COUNTA(A29),IF(ISERROR(VLOOKUP(M29+AB29,計算!$A$16:$B$219,2)),"",VLOOKUP(M29+AB29,計算!$A$16:$B$219,2)),"")</f>
        <v/>
      </c>
      <c r="T29" s="9">
        <f t="shared" si="4"/>
        <v>100</v>
      </c>
      <c r="U29" s="10">
        <f t="shared" si="5"/>
        <v>100</v>
      </c>
      <c r="V29" s="11" t="str">
        <f>IF(COUNTA(A29),IF(ISERROR(VLOOKUP(N29+AB29,計算!$A$16:$B$219,2)),"",VLOOKUP(N29+AB29,計算!$A$16:$B$219,2)),"")</f>
        <v/>
      </c>
      <c r="W29" s="9">
        <f t="shared" si="6"/>
        <v>100</v>
      </c>
      <c r="X29" s="10">
        <f t="shared" si="7"/>
        <v>100</v>
      </c>
      <c r="Y29" s="11" t="str">
        <f>IF(COUNTA(A29),IF(ISERROR(VLOOKUP(O29+AB29,計算!$A$16:$B$219,2)),"",VLOOKUP(O29+AB29,計算!$A$16:$B$219,2)),"")</f>
        <v/>
      </c>
      <c r="Z29" s="19" t="str">
        <f>IF(COUNTA(A29),IF(ISERROR(VLOOKUP(MIN(M29,N29,O29)+AB29,計算!$A$16:$B$219,2)),"",VLOOKUP(MIN(M29,N29,O29)+AB29,計算!$A$16:$B$219,2)),"")</f>
        <v/>
      </c>
      <c r="AB29" s="20">
        <v>400</v>
      </c>
    </row>
    <row r="30" spans="1:28" x14ac:dyDescent="0.15">
      <c r="A30" s="16"/>
      <c r="B30" s="41" t="str">
        <f>IF(A30="","",団体設定!$B$6&amp;"-A"&amp;団体設定!$H$5&amp;"-"&amp;A30)</f>
        <v/>
      </c>
      <c r="C30" s="53"/>
      <c r="D30" s="16"/>
      <c r="E30" s="16"/>
      <c r="F30" s="16"/>
      <c r="G30" s="12" t="s">
        <v>57</v>
      </c>
      <c r="H30" s="16"/>
      <c r="I30" s="12" t="s">
        <v>58</v>
      </c>
      <c r="J30" s="16"/>
      <c r="K30" s="12" t="s">
        <v>60</v>
      </c>
      <c r="L30" s="7" t="s">
        <v>68</v>
      </c>
      <c r="M30" s="16"/>
      <c r="N30" s="16"/>
      <c r="O30" s="16"/>
      <c r="P30" s="13">
        <f t="shared" si="3"/>
        <v>0</v>
      </c>
      <c r="Q30" s="9">
        <f t="shared" si="8"/>
        <v>100</v>
      </c>
      <c r="R30" s="10">
        <f t="shared" si="0"/>
        <v>100</v>
      </c>
      <c r="S30" s="11" t="str">
        <f>IF(COUNTA(A30),IF(ISERROR(VLOOKUP(M30+AB30,計算!$A$16:$B$219,2)),"",VLOOKUP(M30+AB30,計算!$A$16:$B$219,2)),"")</f>
        <v/>
      </c>
      <c r="T30" s="9">
        <f t="shared" si="4"/>
        <v>100</v>
      </c>
      <c r="U30" s="10">
        <f t="shared" si="5"/>
        <v>100</v>
      </c>
      <c r="V30" s="11" t="str">
        <f>IF(COUNTA(A30),IF(ISERROR(VLOOKUP(N30+AB30,計算!$A$16:$B$219,2)),"",VLOOKUP(N30+AB30,計算!$A$16:$B$219,2)),"")</f>
        <v/>
      </c>
      <c r="W30" s="9">
        <f t="shared" si="6"/>
        <v>100</v>
      </c>
      <c r="X30" s="10">
        <f t="shared" si="7"/>
        <v>100</v>
      </c>
      <c r="Y30" s="11" t="str">
        <f>IF(COUNTA(A30),IF(ISERROR(VLOOKUP(O30+AB30,計算!$A$16:$B$219,2)),"",VLOOKUP(O30+AB30,計算!$A$16:$B$219,2)),"")</f>
        <v/>
      </c>
      <c r="Z30" s="19" t="str">
        <f>IF(COUNTA(A30),IF(ISERROR(VLOOKUP(MIN(M30,N30,O30)+AB30,計算!$A$16:$B$219,2)),"",VLOOKUP(MIN(M30,N30,O30)+AB30,計算!$A$16:$B$219,2)),"")</f>
        <v/>
      </c>
      <c r="AB30" s="20">
        <v>400</v>
      </c>
    </row>
    <row r="31" spans="1:28" x14ac:dyDescent="0.15">
      <c r="A31" s="16"/>
      <c r="B31" s="41" t="str">
        <f>IF(A31="","",団体設定!$B$6&amp;"-A"&amp;団体設定!$H$5&amp;"-"&amp;A31)</f>
        <v/>
      </c>
      <c r="C31" s="53"/>
      <c r="D31" s="16"/>
      <c r="E31" s="16"/>
      <c r="F31" s="16"/>
      <c r="G31" s="12" t="s">
        <v>57</v>
      </c>
      <c r="H31" s="16"/>
      <c r="I31" s="12" t="s">
        <v>58</v>
      </c>
      <c r="J31" s="16"/>
      <c r="K31" s="12" t="s">
        <v>60</v>
      </c>
      <c r="L31" s="7" t="s">
        <v>68</v>
      </c>
      <c r="M31" s="16"/>
      <c r="N31" s="16"/>
      <c r="O31" s="16"/>
      <c r="P31" s="13">
        <f t="shared" si="3"/>
        <v>0</v>
      </c>
      <c r="Q31" s="9">
        <f t="shared" si="8"/>
        <v>100</v>
      </c>
      <c r="R31" s="10">
        <f t="shared" si="0"/>
        <v>100</v>
      </c>
      <c r="S31" s="11" t="str">
        <f>IF(COUNTA(A31),IF(ISERROR(VLOOKUP(M31+AB31,計算!$A$16:$B$219,2)),"",VLOOKUP(M31+AB31,計算!$A$16:$B$219,2)),"")</f>
        <v/>
      </c>
      <c r="T31" s="9">
        <f t="shared" si="4"/>
        <v>100</v>
      </c>
      <c r="U31" s="10">
        <f t="shared" si="5"/>
        <v>100</v>
      </c>
      <c r="V31" s="11" t="str">
        <f>IF(COUNTA(A31),IF(ISERROR(VLOOKUP(N31+AB31,計算!$A$16:$B$219,2)),"",VLOOKUP(N31+AB31,計算!$A$16:$B$219,2)),"")</f>
        <v/>
      </c>
      <c r="W31" s="9">
        <f t="shared" si="6"/>
        <v>100</v>
      </c>
      <c r="X31" s="10">
        <f t="shared" si="7"/>
        <v>100</v>
      </c>
      <c r="Y31" s="11" t="str">
        <f>IF(COUNTA(A31),IF(ISERROR(VLOOKUP(O31+AB31,計算!$A$16:$B$219,2)),"",VLOOKUP(O31+AB31,計算!$A$16:$B$219,2)),"")</f>
        <v/>
      </c>
      <c r="Z31" s="19" t="str">
        <f>IF(COUNTA(A31),IF(ISERROR(VLOOKUP(MIN(M31,N31,O31)+AB31,計算!$A$16:$B$219,2)),"",VLOOKUP(MIN(M31,N31,O31)+AB31,計算!$A$16:$B$219,2)),"")</f>
        <v/>
      </c>
      <c r="AB31" s="20">
        <v>400</v>
      </c>
    </row>
    <row r="32" spans="1:28" x14ac:dyDescent="0.15">
      <c r="A32" s="16"/>
      <c r="B32" s="41" t="str">
        <f>IF(A32="","",団体設定!$B$6&amp;"-A"&amp;団体設定!$H$5&amp;"-"&amp;A32)</f>
        <v/>
      </c>
      <c r="C32" s="53"/>
      <c r="D32" s="16"/>
      <c r="E32" s="16"/>
      <c r="F32" s="16"/>
      <c r="G32" s="12" t="s">
        <v>57</v>
      </c>
      <c r="H32" s="16"/>
      <c r="I32" s="12" t="s">
        <v>58</v>
      </c>
      <c r="J32" s="16"/>
      <c r="K32" s="12" t="s">
        <v>60</v>
      </c>
      <c r="L32" s="7" t="s">
        <v>68</v>
      </c>
      <c r="M32" s="16"/>
      <c r="N32" s="16"/>
      <c r="O32" s="16"/>
      <c r="P32" s="13">
        <f t="shared" si="3"/>
        <v>0</v>
      </c>
      <c r="Q32" s="9">
        <f t="shared" si="8"/>
        <v>100</v>
      </c>
      <c r="R32" s="10">
        <f t="shared" si="0"/>
        <v>100</v>
      </c>
      <c r="S32" s="11" t="str">
        <f>IF(COUNTA(A32),IF(ISERROR(VLOOKUP(M32+AB32,計算!$A$16:$B$219,2)),"",VLOOKUP(M32+AB32,計算!$A$16:$B$219,2)),"")</f>
        <v/>
      </c>
      <c r="T32" s="9">
        <f t="shared" si="4"/>
        <v>100</v>
      </c>
      <c r="U32" s="10">
        <f t="shared" si="5"/>
        <v>100</v>
      </c>
      <c r="V32" s="11" t="str">
        <f>IF(COUNTA(A32),IF(ISERROR(VLOOKUP(N32+AB32,計算!$A$16:$B$219,2)),"",VLOOKUP(N32+AB32,計算!$A$16:$B$219,2)),"")</f>
        <v/>
      </c>
      <c r="W32" s="9">
        <f t="shared" si="6"/>
        <v>100</v>
      </c>
      <c r="X32" s="10">
        <f t="shared" si="7"/>
        <v>100</v>
      </c>
      <c r="Y32" s="11" t="str">
        <f>IF(COUNTA(A32),IF(ISERROR(VLOOKUP(O32+AB32,計算!$A$16:$B$219,2)),"",VLOOKUP(O32+AB32,計算!$A$16:$B$219,2)),"")</f>
        <v/>
      </c>
      <c r="Z32" s="19" t="str">
        <f>IF(COUNTA(A32),IF(ISERROR(VLOOKUP(MIN(M32,N32,O32)+AB32,計算!$A$16:$B$219,2)),"",VLOOKUP(MIN(M32,N32,O32)+AB32,計算!$A$16:$B$219,2)),"")</f>
        <v/>
      </c>
      <c r="AB32" s="20">
        <v>400</v>
      </c>
    </row>
    <row r="33" spans="1:28" x14ac:dyDescent="0.15">
      <c r="A33" s="16"/>
      <c r="B33" s="41" t="str">
        <f>IF(A33="","",団体設定!$B$6&amp;"-A"&amp;団体設定!$H$5&amp;"-"&amp;A33)</f>
        <v/>
      </c>
      <c r="C33" s="53"/>
      <c r="D33" s="16"/>
      <c r="E33" s="16"/>
      <c r="F33" s="16"/>
      <c r="G33" s="12" t="s">
        <v>57</v>
      </c>
      <c r="H33" s="16"/>
      <c r="I33" s="12" t="s">
        <v>58</v>
      </c>
      <c r="J33" s="16"/>
      <c r="K33" s="12" t="s">
        <v>60</v>
      </c>
      <c r="L33" s="7" t="s">
        <v>68</v>
      </c>
      <c r="M33" s="16"/>
      <c r="N33" s="16"/>
      <c r="O33" s="16"/>
      <c r="P33" s="13">
        <f t="shared" si="3"/>
        <v>0</v>
      </c>
      <c r="Q33" s="9">
        <f t="shared" si="8"/>
        <v>100</v>
      </c>
      <c r="R33" s="10">
        <f t="shared" si="0"/>
        <v>100</v>
      </c>
      <c r="S33" s="11" t="str">
        <f>IF(COUNTA(A33),IF(ISERROR(VLOOKUP(M33+AB33,計算!$A$16:$B$219,2)),"",VLOOKUP(M33+AB33,計算!$A$16:$B$219,2)),"")</f>
        <v/>
      </c>
      <c r="T33" s="9">
        <f t="shared" si="4"/>
        <v>100</v>
      </c>
      <c r="U33" s="10">
        <f t="shared" si="5"/>
        <v>100</v>
      </c>
      <c r="V33" s="11" t="str">
        <f>IF(COUNTA(A33),IF(ISERROR(VLOOKUP(N33+AB33,計算!$A$16:$B$219,2)),"",VLOOKUP(N33+AB33,計算!$A$16:$B$219,2)),"")</f>
        <v/>
      </c>
      <c r="W33" s="9">
        <f t="shared" si="6"/>
        <v>100</v>
      </c>
      <c r="X33" s="10">
        <f t="shared" si="7"/>
        <v>100</v>
      </c>
      <c r="Y33" s="11" t="str">
        <f>IF(COUNTA(A33),IF(ISERROR(VLOOKUP(O33+AB33,計算!$A$16:$B$219,2)),"",VLOOKUP(O33+AB33,計算!$A$16:$B$219,2)),"")</f>
        <v/>
      </c>
      <c r="Z33" s="19" t="str">
        <f>IF(COUNTA(A33),IF(ISERROR(VLOOKUP(MIN(M33,N33,O33)+AB33,計算!$A$16:$B$219,2)),"",VLOOKUP(MIN(M33,N33,O33)+AB33,計算!$A$16:$B$219,2)),"")</f>
        <v/>
      </c>
      <c r="AB33" s="20">
        <v>400</v>
      </c>
    </row>
    <row r="34" spans="1:28" x14ac:dyDescent="0.15">
      <c r="A34" s="16"/>
      <c r="B34" s="41" t="str">
        <f>IF(A34="","",団体設定!$B$6&amp;"-A"&amp;団体設定!$H$5&amp;"-"&amp;A34)</f>
        <v/>
      </c>
      <c r="C34" s="53"/>
      <c r="D34" s="16"/>
      <c r="E34" s="16"/>
      <c r="F34" s="16"/>
      <c r="G34" s="12" t="s">
        <v>57</v>
      </c>
      <c r="H34" s="16"/>
      <c r="I34" s="12" t="s">
        <v>58</v>
      </c>
      <c r="J34" s="16"/>
      <c r="K34" s="12" t="s">
        <v>60</v>
      </c>
      <c r="L34" s="7" t="s">
        <v>68</v>
      </c>
      <c r="M34" s="16"/>
      <c r="N34" s="16"/>
      <c r="O34" s="16"/>
      <c r="P34" s="13">
        <f t="shared" si="3"/>
        <v>0</v>
      </c>
      <c r="Q34" s="9">
        <f t="shared" si="8"/>
        <v>100</v>
      </c>
      <c r="R34" s="10">
        <f t="shared" si="0"/>
        <v>100</v>
      </c>
      <c r="S34" s="11" t="str">
        <f>IF(COUNTA(A34),IF(ISERROR(VLOOKUP(M34+AB34,計算!$A$16:$B$219,2)),"",VLOOKUP(M34+AB34,計算!$A$16:$B$219,2)),"")</f>
        <v/>
      </c>
      <c r="T34" s="9">
        <f t="shared" si="4"/>
        <v>100</v>
      </c>
      <c r="U34" s="10">
        <f t="shared" si="5"/>
        <v>100</v>
      </c>
      <c r="V34" s="11" t="str">
        <f>IF(COUNTA(A34),IF(ISERROR(VLOOKUP(N34+AB34,計算!$A$16:$B$219,2)),"",VLOOKUP(N34+AB34,計算!$A$16:$B$219,2)),"")</f>
        <v/>
      </c>
      <c r="W34" s="9">
        <f t="shared" si="6"/>
        <v>100</v>
      </c>
      <c r="X34" s="10">
        <f t="shared" si="7"/>
        <v>100</v>
      </c>
      <c r="Y34" s="11" t="str">
        <f>IF(COUNTA(A34),IF(ISERROR(VLOOKUP(O34+AB34,計算!$A$16:$B$219,2)),"",VLOOKUP(O34+AB34,計算!$A$16:$B$219,2)),"")</f>
        <v/>
      </c>
      <c r="Z34" s="19" t="str">
        <f>IF(COUNTA(A34),IF(ISERROR(VLOOKUP(MIN(M34,N34,O34)+AB34,計算!$A$16:$B$219,2)),"",VLOOKUP(MIN(M34,N34,O34)+AB34,計算!$A$16:$B$219,2)),"")</f>
        <v/>
      </c>
      <c r="AB34" s="20">
        <v>400</v>
      </c>
    </row>
    <row r="35" spans="1:28" x14ac:dyDescent="0.15">
      <c r="A35" s="16"/>
      <c r="B35" s="41" t="str">
        <f>IF(A35="","",団体設定!$B$6&amp;"-A"&amp;団体設定!$H$5&amp;"-"&amp;A35)</f>
        <v/>
      </c>
      <c r="C35" s="53"/>
      <c r="D35" s="16"/>
      <c r="E35" s="16"/>
      <c r="F35" s="16"/>
      <c r="G35" s="12" t="s">
        <v>57</v>
      </c>
      <c r="H35" s="16"/>
      <c r="I35" s="12" t="s">
        <v>58</v>
      </c>
      <c r="J35" s="16"/>
      <c r="K35" s="12" t="s">
        <v>60</v>
      </c>
      <c r="L35" s="7" t="s">
        <v>68</v>
      </c>
      <c r="M35" s="16"/>
      <c r="N35" s="16"/>
      <c r="O35" s="16"/>
      <c r="P35" s="13">
        <f t="shared" si="3"/>
        <v>0</v>
      </c>
      <c r="Q35" s="9">
        <f t="shared" si="8"/>
        <v>100</v>
      </c>
      <c r="R35" s="10">
        <f t="shared" si="0"/>
        <v>100</v>
      </c>
      <c r="S35" s="11" t="str">
        <f>IF(COUNTA(A35),IF(ISERROR(VLOOKUP(M35+AB35,計算!$A$16:$B$219,2)),"",VLOOKUP(M35+AB35,計算!$A$16:$B$219,2)),"")</f>
        <v/>
      </c>
      <c r="T35" s="9">
        <f t="shared" si="4"/>
        <v>100</v>
      </c>
      <c r="U35" s="10">
        <f t="shared" si="5"/>
        <v>100</v>
      </c>
      <c r="V35" s="11" t="str">
        <f>IF(COUNTA(A35),IF(ISERROR(VLOOKUP(N35+AB35,計算!$A$16:$B$219,2)),"",VLOOKUP(N35+AB35,計算!$A$16:$B$219,2)),"")</f>
        <v/>
      </c>
      <c r="W35" s="9">
        <f t="shared" si="6"/>
        <v>100</v>
      </c>
      <c r="X35" s="10">
        <f t="shared" si="7"/>
        <v>100</v>
      </c>
      <c r="Y35" s="11" t="str">
        <f>IF(COUNTA(A35),IF(ISERROR(VLOOKUP(O35+AB35,計算!$A$16:$B$219,2)),"",VLOOKUP(O35+AB35,計算!$A$16:$B$219,2)),"")</f>
        <v/>
      </c>
      <c r="Z35" s="19" t="str">
        <f>IF(COUNTA(A35),IF(ISERROR(VLOOKUP(MIN(M35,N35,O35)+AB35,計算!$A$16:$B$219,2)),"",VLOOKUP(MIN(M35,N35,O35)+AB35,計算!$A$16:$B$219,2)),"")</f>
        <v/>
      </c>
      <c r="AB35" s="20">
        <v>400</v>
      </c>
    </row>
    <row r="36" spans="1:28" x14ac:dyDescent="0.15">
      <c r="A36" s="16"/>
      <c r="B36" s="41" t="str">
        <f>IF(A36="","",団体設定!$B$6&amp;"-A"&amp;団体設定!$H$5&amp;"-"&amp;A36)</f>
        <v/>
      </c>
      <c r="C36" s="53"/>
      <c r="D36" s="16"/>
      <c r="E36" s="16"/>
      <c r="F36" s="16"/>
      <c r="G36" s="12" t="s">
        <v>57</v>
      </c>
      <c r="H36" s="16"/>
      <c r="I36" s="12" t="s">
        <v>58</v>
      </c>
      <c r="J36" s="16"/>
      <c r="K36" s="12" t="s">
        <v>60</v>
      </c>
      <c r="L36" s="7" t="s">
        <v>68</v>
      </c>
      <c r="M36" s="16"/>
      <c r="N36" s="16"/>
      <c r="O36" s="16"/>
      <c r="P36" s="13">
        <f t="shared" si="3"/>
        <v>0</v>
      </c>
      <c r="Q36" s="9">
        <f t="shared" si="8"/>
        <v>100</v>
      </c>
      <c r="R36" s="10">
        <f t="shared" si="0"/>
        <v>100</v>
      </c>
      <c r="S36" s="11" t="str">
        <f>IF(COUNTA(A36),IF(ISERROR(VLOOKUP(M36+AB36,計算!$A$16:$B$219,2)),"",VLOOKUP(M36+AB36,計算!$A$16:$B$219,2)),"")</f>
        <v/>
      </c>
      <c r="T36" s="9">
        <f t="shared" si="4"/>
        <v>100</v>
      </c>
      <c r="U36" s="10">
        <f t="shared" si="5"/>
        <v>100</v>
      </c>
      <c r="V36" s="11" t="str">
        <f>IF(COUNTA(A36),IF(ISERROR(VLOOKUP(N36+AB36,計算!$A$16:$B$219,2)),"",VLOOKUP(N36+AB36,計算!$A$16:$B$219,2)),"")</f>
        <v/>
      </c>
      <c r="W36" s="9">
        <f t="shared" si="6"/>
        <v>100</v>
      </c>
      <c r="X36" s="10">
        <f t="shared" si="7"/>
        <v>100</v>
      </c>
      <c r="Y36" s="11" t="str">
        <f>IF(COUNTA(A36),IF(ISERROR(VLOOKUP(O36+AB36,計算!$A$16:$B$219,2)),"",VLOOKUP(O36+AB36,計算!$A$16:$B$219,2)),"")</f>
        <v/>
      </c>
      <c r="Z36" s="19" t="str">
        <f>IF(COUNTA(A36),IF(ISERROR(VLOOKUP(MIN(M36,N36,O36)+AB36,計算!$A$16:$B$219,2)),"",VLOOKUP(MIN(M36,N36,O36)+AB36,計算!$A$16:$B$219,2)),"")</f>
        <v/>
      </c>
      <c r="AB36" s="20">
        <v>400</v>
      </c>
    </row>
    <row r="37" spans="1:28" x14ac:dyDescent="0.15">
      <c r="A37" s="16"/>
      <c r="B37" s="41" t="str">
        <f>IF(A37="","",団体設定!$B$6&amp;"-A"&amp;団体設定!$H$5&amp;"-"&amp;A37)</f>
        <v/>
      </c>
      <c r="C37" s="53"/>
      <c r="D37" s="16"/>
      <c r="E37" s="16"/>
      <c r="F37" s="16"/>
      <c r="G37" s="12" t="s">
        <v>57</v>
      </c>
      <c r="H37" s="16"/>
      <c r="I37" s="12" t="s">
        <v>58</v>
      </c>
      <c r="J37" s="16"/>
      <c r="K37" s="12" t="s">
        <v>60</v>
      </c>
      <c r="L37" s="7" t="s">
        <v>68</v>
      </c>
      <c r="M37" s="16"/>
      <c r="N37" s="16"/>
      <c r="O37" s="16"/>
      <c r="P37" s="13">
        <f t="shared" si="3"/>
        <v>0</v>
      </c>
      <c r="Q37" s="9">
        <f t="shared" si="8"/>
        <v>100</v>
      </c>
      <c r="R37" s="10">
        <f t="shared" si="0"/>
        <v>100</v>
      </c>
      <c r="S37" s="11" t="str">
        <f>IF(COUNTA(A37),IF(ISERROR(VLOOKUP(M37+AB37,計算!$A$16:$B$219,2)),"",VLOOKUP(M37+AB37,計算!$A$16:$B$219,2)),"")</f>
        <v/>
      </c>
      <c r="T37" s="9">
        <f t="shared" si="4"/>
        <v>100</v>
      </c>
      <c r="U37" s="10">
        <f t="shared" si="5"/>
        <v>100</v>
      </c>
      <c r="V37" s="11" t="str">
        <f>IF(COUNTA(A37),IF(ISERROR(VLOOKUP(N37+AB37,計算!$A$16:$B$219,2)),"",VLOOKUP(N37+AB37,計算!$A$16:$B$219,2)),"")</f>
        <v/>
      </c>
      <c r="W37" s="9">
        <f t="shared" si="6"/>
        <v>100</v>
      </c>
      <c r="X37" s="10">
        <f t="shared" si="7"/>
        <v>100</v>
      </c>
      <c r="Y37" s="11" t="str">
        <f>IF(COUNTA(A37),IF(ISERROR(VLOOKUP(O37+AB37,計算!$A$16:$B$219,2)),"",VLOOKUP(O37+AB37,計算!$A$16:$B$219,2)),"")</f>
        <v/>
      </c>
      <c r="Z37" s="19" t="str">
        <f>IF(COUNTA(A37),IF(ISERROR(VLOOKUP(MIN(M37,N37,O37)+AB37,計算!$A$16:$B$219,2)),"",VLOOKUP(MIN(M37,N37,O37)+AB37,計算!$A$16:$B$219,2)),"")</f>
        <v/>
      </c>
      <c r="AB37" s="20">
        <v>400</v>
      </c>
    </row>
    <row r="38" spans="1:28" x14ac:dyDescent="0.15">
      <c r="A38" s="16"/>
      <c r="B38" s="41" t="str">
        <f>IF(A38="","",団体設定!$B$6&amp;"-A"&amp;団体設定!$H$5&amp;"-"&amp;A38)</f>
        <v/>
      </c>
      <c r="C38" s="53"/>
      <c r="D38" s="16"/>
      <c r="E38" s="16"/>
      <c r="F38" s="16"/>
      <c r="G38" s="12" t="s">
        <v>57</v>
      </c>
      <c r="H38" s="16"/>
      <c r="I38" s="12" t="s">
        <v>58</v>
      </c>
      <c r="J38" s="16"/>
      <c r="K38" s="12" t="s">
        <v>60</v>
      </c>
      <c r="L38" s="7" t="s">
        <v>68</v>
      </c>
      <c r="M38" s="16"/>
      <c r="N38" s="16"/>
      <c r="O38" s="16"/>
      <c r="P38" s="13">
        <f t="shared" si="3"/>
        <v>0</v>
      </c>
      <c r="Q38" s="9">
        <f t="shared" si="8"/>
        <v>100</v>
      </c>
      <c r="R38" s="10">
        <f t="shared" si="0"/>
        <v>100</v>
      </c>
      <c r="S38" s="11" t="str">
        <f>IF(COUNTA(A38),IF(ISERROR(VLOOKUP(M38+AB38,計算!$A$16:$B$219,2)),"",VLOOKUP(M38+AB38,計算!$A$16:$B$219,2)),"")</f>
        <v/>
      </c>
      <c r="T38" s="9">
        <f t="shared" si="4"/>
        <v>100</v>
      </c>
      <c r="U38" s="10">
        <f t="shared" si="5"/>
        <v>100</v>
      </c>
      <c r="V38" s="11" t="str">
        <f>IF(COUNTA(A38),IF(ISERROR(VLOOKUP(N38+AB38,計算!$A$16:$B$219,2)),"",VLOOKUP(N38+AB38,計算!$A$16:$B$219,2)),"")</f>
        <v/>
      </c>
      <c r="W38" s="9">
        <f t="shared" si="6"/>
        <v>100</v>
      </c>
      <c r="X38" s="10">
        <f t="shared" si="7"/>
        <v>100</v>
      </c>
      <c r="Y38" s="11" t="str">
        <f>IF(COUNTA(A38),IF(ISERROR(VLOOKUP(O38+AB38,計算!$A$16:$B$219,2)),"",VLOOKUP(O38+AB38,計算!$A$16:$B$219,2)),"")</f>
        <v/>
      </c>
      <c r="Z38" s="19" t="str">
        <f>IF(COUNTA(A38),IF(ISERROR(VLOOKUP(MIN(M38,N38,O38)+AB38,計算!$A$16:$B$219,2)),"",VLOOKUP(MIN(M38,N38,O38)+AB38,計算!$A$16:$B$219,2)),"")</f>
        <v/>
      </c>
      <c r="AB38" s="20">
        <v>400</v>
      </c>
    </row>
    <row r="39" spans="1:28" x14ac:dyDescent="0.15">
      <c r="A39" s="16"/>
      <c r="B39" s="41" t="str">
        <f>IF(A39="","",団体設定!$B$6&amp;"-A"&amp;団体設定!$H$5&amp;"-"&amp;A39)</f>
        <v/>
      </c>
      <c r="C39" s="53"/>
      <c r="D39" s="16"/>
      <c r="E39" s="16"/>
      <c r="F39" s="16"/>
      <c r="G39" s="12" t="s">
        <v>57</v>
      </c>
      <c r="H39" s="16"/>
      <c r="I39" s="12" t="s">
        <v>58</v>
      </c>
      <c r="J39" s="16"/>
      <c r="K39" s="12" t="s">
        <v>60</v>
      </c>
      <c r="L39" s="7" t="s">
        <v>68</v>
      </c>
      <c r="M39" s="16"/>
      <c r="N39" s="16"/>
      <c r="O39" s="16"/>
      <c r="P39" s="13">
        <f t="shared" si="3"/>
        <v>0</v>
      </c>
      <c r="Q39" s="9">
        <f t="shared" si="8"/>
        <v>100</v>
      </c>
      <c r="R39" s="10">
        <f t="shared" si="0"/>
        <v>100</v>
      </c>
      <c r="S39" s="11" t="str">
        <f>IF(COUNTA(A39),IF(ISERROR(VLOOKUP(M39+AB39,計算!$A$16:$B$219,2)),"",VLOOKUP(M39+AB39,計算!$A$16:$B$219,2)),"")</f>
        <v/>
      </c>
      <c r="T39" s="9">
        <f t="shared" si="4"/>
        <v>100</v>
      </c>
      <c r="U39" s="10">
        <f t="shared" si="5"/>
        <v>100</v>
      </c>
      <c r="V39" s="11" t="str">
        <f>IF(COUNTA(A39),IF(ISERROR(VLOOKUP(N39+AB39,計算!$A$16:$B$219,2)),"",VLOOKUP(N39+AB39,計算!$A$16:$B$219,2)),"")</f>
        <v/>
      </c>
      <c r="W39" s="9">
        <f t="shared" si="6"/>
        <v>100</v>
      </c>
      <c r="X39" s="10">
        <f t="shared" si="7"/>
        <v>100</v>
      </c>
      <c r="Y39" s="11" t="str">
        <f>IF(COUNTA(A39),IF(ISERROR(VLOOKUP(O39+AB39,計算!$A$16:$B$219,2)),"",VLOOKUP(O39+AB39,計算!$A$16:$B$219,2)),"")</f>
        <v/>
      </c>
      <c r="Z39" s="19" t="str">
        <f>IF(COUNTA(A39),IF(ISERROR(VLOOKUP(MIN(M39,N39,O39)+AB39,計算!$A$16:$B$219,2)),"",VLOOKUP(MIN(M39,N39,O39)+AB39,計算!$A$16:$B$219,2)),"")</f>
        <v/>
      </c>
      <c r="AB39" s="20">
        <v>400</v>
      </c>
    </row>
    <row r="40" spans="1:28" x14ac:dyDescent="0.15">
      <c r="A40" s="16"/>
      <c r="B40" s="41" t="str">
        <f>IF(A40="","",団体設定!$B$6&amp;"-A"&amp;団体設定!$H$5&amp;"-"&amp;A40)</f>
        <v/>
      </c>
      <c r="C40" s="53"/>
      <c r="D40" s="16"/>
      <c r="E40" s="16"/>
      <c r="F40" s="16"/>
      <c r="G40" s="12" t="s">
        <v>57</v>
      </c>
      <c r="H40" s="16"/>
      <c r="I40" s="12" t="s">
        <v>58</v>
      </c>
      <c r="J40" s="16"/>
      <c r="K40" s="12" t="s">
        <v>60</v>
      </c>
      <c r="L40" s="7" t="s">
        <v>68</v>
      </c>
      <c r="M40" s="16"/>
      <c r="N40" s="16"/>
      <c r="O40" s="16"/>
      <c r="P40" s="13">
        <f t="shared" si="3"/>
        <v>0</v>
      </c>
      <c r="Q40" s="9">
        <f t="shared" si="8"/>
        <v>100</v>
      </c>
      <c r="R40" s="10">
        <f t="shared" si="0"/>
        <v>100</v>
      </c>
      <c r="S40" s="11" t="str">
        <f>IF(COUNTA(A40),IF(ISERROR(VLOOKUP(M40+AB40,計算!$A$16:$B$219,2)),"",VLOOKUP(M40+AB40,計算!$A$16:$B$219,2)),"")</f>
        <v/>
      </c>
      <c r="T40" s="9">
        <f t="shared" si="4"/>
        <v>100</v>
      </c>
      <c r="U40" s="10">
        <f t="shared" si="5"/>
        <v>100</v>
      </c>
      <c r="V40" s="11" t="str">
        <f>IF(COUNTA(A40),IF(ISERROR(VLOOKUP(N40+AB40,計算!$A$16:$B$219,2)),"",VLOOKUP(N40+AB40,計算!$A$16:$B$219,2)),"")</f>
        <v/>
      </c>
      <c r="W40" s="9">
        <f t="shared" si="6"/>
        <v>100</v>
      </c>
      <c r="X40" s="10">
        <f t="shared" si="7"/>
        <v>100</v>
      </c>
      <c r="Y40" s="11" t="str">
        <f>IF(COUNTA(A40),IF(ISERROR(VLOOKUP(O40+AB40,計算!$A$16:$B$219,2)),"",VLOOKUP(O40+AB40,計算!$A$16:$B$219,2)),"")</f>
        <v/>
      </c>
      <c r="Z40" s="19" t="str">
        <f>IF(COUNTA(A40),IF(ISERROR(VLOOKUP(MIN(M40,N40,O40)+AB40,計算!$A$16:$B$219,2)),"",VLOOKUP(MIN(M40,N40,O40)+AB40,計算!$A$16:$B$219,2)),"")</f>
        <v/>
      </c>
      <c r="AB40" s="20">
        <v>400</v>
      </c>
    </row>
    <row r="41" spans="1:28" x14ac:dyDescent="0.15">
      <c r="A41" s="16"/>
      <c r="B41" s="41" t="str">
        <f>IF(A41="","",団体設定!$B$6&amp;"-A"&amp;団体設定!$H$5&amp;"-"&amp;A41)</f>
        <v/>
      </c>
      <c r="C41" s="53"/>
      <c r="D41" s="16"/>
      <c r="E41" s="16"/>
      <c r="F41" s="16"/>
      <c r="G41" s="12" t="s">
        <v>57</v>
      </c>
      <c r="H41" s="16"/>
      <c r="I41" s="12" t="s">
        <v>58</v>
      </c>
      <c r="J41" s="16"/>
      <c r="K41" s="12" t="s">
        <v>60</v>
      </c>
      <c r="L41" s="7" t="s">
        <v>68</v>
      </c>
      <c r="M41" s="16"/>
      <c r="N41" s="16"/>
      <c r="O41" s="16"/>
      <c r="P41" s="13">
        <f t="shared" si="3"/>
        <v>0</v>
      </c>
      <c r="Q41" s="9">
        <f t="shared" si="8"/>
        <v>100</v>
      </c>
      <c r="R41" s="10">
        <f t="shared" si="0"/>
        <v>100</v>
      </c>
      <c r="S41" s="11" t="str">
        <f>IF(COUNTA(A41),IF(ISERROR(VLOOKUP(M41+AB41,計算!$A$16:$B$219,2)),"",VLOOKUP(M41+AB41,計算!$A$16:$B$219,2)),"")</f>
        <v/>
      </c>
      <c r="T41" s="9">
        <f t="shared" si="4"/>
        <v>100</v>
      </c>
      <c r="U41" s="10">
        <f t="shared" si="5"/>
        <v>100</v>
      </c>
      <c r="V41" s="11" t="str">
        <f>IF(COUNTA(A41),IF(ISERROR(VLOOKUP(N41+AB41,計算!$A$16:$B$219,2)),"",VLOOKUP(N41+AB41,計算!$A$16:$B$219,2)),"")</f>
        <v/>
      </c>
      <c r="W41" s="9">
        <f t="shared" si="6"/>
        <v>100</v>
      </c>
      <c r="X41" s="10">
        <f t="shared" si="7"/>
        <v>100</v>
      </c>
      <c r="Y41" s="11" t="str">
        <f>IF(COUNTA(A41),IF(ISERROR(VLOOKUP(O41+AB41,計算!$A$16:$B$219,2)),"",VLOOKUP(O41+AB41,計算!$A$16:$B$219,2)),"")</f>
        <v/>
      </c>
      <c r="Z41" s="19" t="str">
        <f>IF(COUNTA(A41),IF(ISERROR(VLOOKUP(MIN(M41,N41,O41)+AB41,計算!$A$16:$B$219,2)),"",VLOOKUP(MIN(M41,N41,O41)+AB41,計算!$A$16:$B$219,2)),"")</f>
        <v/>
      </c>
      <c r="AB41" s="20">
        <v>400</v>
      </c>
    </row>
    <row r="42" spans="1:28" x14ac:dyDescent="0.15">
      <c r="A42" s="16"/>
      <c r="B42" s="41" t="str">
        <f>IF(A42="","",団体設定!$B$6&amp;"-A"&amp;団体設定!$H$5&amp;"-"&amp;A42)</f>
        <v/>
      </c>
      <c r="C42" s="53"/>
      <c r="D42" s="16"/>
      <c r="E42" s="16"/>
      <c r="F42" s="16"/>
      <c r="G42" s="12" t="s">
        <v>57</v>
      </c>
      <c r="H42" s="16"/>
      <c r="I42" s="12" t="s">
        <v>58</v>
      </c>
      <c r="J42" s="16"/>
      <c r="K42" s="12" t="s">
        <v>60</v>
      </c>
      <c r="L42" s="7" t="s">
        <v>68</v>
      </c>
      <c r="M42" s="16"/>
      <c r="N42" s="16"/>
      <c r="O42" s="16"/>
      <c r="P42" s="13">
        <f t="shared" si="3"/>
        <v>0</v>
      </c>
      <c r="Q42" s="9">
        <f t="shared" si="8"/>
        <v>100</v>
      </c>
      <c r="R42" s="10">
        <f t="shared" si="0"/>
        <v>100</v>
      </c>
      <c r="S42" s="11" t="str">
        <f>IF(COUNTA(A42),IF(ISERROR(VLOOKUP(M42+AB42,計算!$A$16:$B$219,2)),"",VLOOKUP(M42+AB42,計算!$A$16:$B$219,2)),"")</f>
        <v/>
      </c>
      <c r="T42" s="9">
        <f t="shared" si="4"/>
        <v>100</v>
      </c>
      <c r="U42" s="10">
        <f t="shared" si="5"/>
        <v>100</v>
      </c>
      <c r="V42" s="11" t="str">
        <f>IF(COUNTA(A42),IF(ISERROR(VLOOKUP(N42+AB42,計算!$A$16:$B$219,2)),"",VLOOKUP(N42+AB42,計算!$A$16:$B$219,2)),"")</f>
        <v/>
      </c>
      <c r="W42" s="9">
        <f t="shared" si="6"/>
        <v>100</v>
      </c>
      <c r="X42" s="10">
        <f t="shared" si="7"/>
        <v>100</v>
      </c>
      <c r="Y42" s="11" t="str">
        <f>IF(COUNTA(A42),IF(ISERROR(VLOOKUP(O42+AB42,計算!$A$16:$B$219,2)),"",VLOOKUP(O42+AB42,計算!$A$16:$B$219,2)),"")</f>
        <v/>
      </c>
      <c r="Z42" s="19" t="str">
        <f>IF(COUNTA(A42),IF(ISERROR(VLOOKUP(MIN(M42,N42,O42)+AB42,計算!$A$16:$B$219,2)),"",VLOOKUP(MIN(M42,N42,O42)+AB42,計算!$A$16:$B$219,2)),"")</f>
        <v/>
      </c>
      <c r="AB42" s="20">
        <v>400</v>
      </c>
    </row>
    <row r="43" spans="1:28" x14ac:dyDescent="0.15">
      <c r="A43" s="16"/>
      <c r="B43" s="41" t="str">
        <f>IF(A43="","",団体設定!$B$6&amp;"-A"&amp;団体設定!$H$5&amp;"-"&amp;A43)</f>
        <v/>
      </c>
      <c r="C43" s="53"/>
      <c r="D43" s="16"/>
      <c r="E43" s="16"/>
      <c r="F43" s="16"/>
      <c r="G43" s="12" t="s">
        <v>57</v>
      </c>
      <c r="H43" s="16"/>
      <c r="I43" s="12" t="s">
        <v>58</v>
      </c>
      <c r="J43" s="16"/>
      <c r="K43" s="12" t="s">
        <v>60</v>
      </c>
      <c r="L43" s="7" t="s">
        <v>68</v>
      </c>
      <c r="M43" s="16"/>
      <c r="N43" s="16"/>
      <c r="O43" s="16"/>
      <c r="P43" s="13">
        <f t="shared" si="3"/>
        <v>0</v>
      </c>
      <c r="Q43" s="9">
        <f t="shared" si="8"/>
        <v>100</v>
      </c>
      <c r="R43" s="10">
        <f t="shared" si="0"/>
        <v>100</v>
      </c>
      <c r="S43" s="11" t="str">
        <f>IF(COUNTA(A43),IF(ISERROR(VLOOKUP(M43+AB43,計算!$A$16:$B$219,2)),"",VLOOKUP(M43+AB43,計算!$A$16:$B$219,2)),"")</f>
        <v/>
      </c>
      <c r="T43" s="9">
        <f t="shared" si="4"/>
        <v>100</v>
      </c>
      <c r="U43" s="10">
        <f t="shared" si="5"/>
        <v>100</v>
      </c>
      <c r="V43" s="11" t="str">
        <f>IF(COUNTA(A43),IF(ISERROR(VLOOKUP(N43+AB43,計算!$A$16:$B$219,2)),"",VLOOKUP(N43+AB43,計算!$A$16:$B$219,2)),"")</f>
        <v/>
      </c>
      <c r="W43" s="9">
        <f t="shared" si="6"/>
        <v>100</v>
      </c>
      <c r="X43" s="10">
        <f t="shared" si="7"/>
        <v>100</v>
      </c>
      <c r="Y43" s="11" t="str">
        <f>IF(COUNTA(A43),IF(ISERROR(VLOOKUP(O43+AB43,計算!$A$16:$B$219,2)),"",VLOOKUP(O43+AB43,計算!$A$16:$B$219,2)),"")</f>
        <v/>
      </c>
      <c r="Z43" s="19" t="str">
        <f>IF(COUNTA(A43),IF(ISERROR(VLOOKUP(MIN(M43,N43,O43)+AB43,計算!$A$16:$B$219,2)),"",VLOOKUP(MIN(M43,N43,O43)+AB43,計算!$A$16:$B$219,2)),"")</f>
        <v/>
      </c>
      <c r="AB43" s="20">
        <v>400</v>
      </c>
    </row>
    <row r="44" spans="1:28" x14ac:dyDescent="0.15">
      <c r="A44" s="16"/>
      <c r="B44" s="41" t="str">
        <f>IF(A44="","",団体設定!$B$6&amp;"-A"&amp;団体設定!$H$5&amp;"-"&amp;A44)</f>
        <v/>
      </c>
      <c r="C44" s="53"/>
      <c r="D44" s="16"/>
      <c r="E44" s="16"/>
      <c r="F44" s="16"/>
      <c r="G44" s="12" t="s">
        <v>57</v>
      </c>
      <c r="H44" s="16"/>
      <c r="I44" s="12" t="s">
        <v>58</v>
      </c>
      <c r="J44" s="16"/>
      <c r="K44" s="12" t="s">
        <v>60</v>
      </c>
      <c r="L44" s="7" t="s">
        <v>68</v>
      </c>
      <c r="M44" s="16"/>
      <c r="N44" s="16"/>
      <c r="O44" s="16"/>
      <c r="P44" s="13">
        <f t="shared" si="3"/>
        <v>0</v>
      </c>
      <c r="Q44" s="9">
        <f t="shared" si="8"/>
        <v>100</v>
      </c>
      <c r="R44" s="10">
        <f t="shared" si="0"/>
        <v>100</v>
      </c>
      <c r="S44" s="11" t="str">
        <f>IF(COUNTA(A44),IF(ISERROR(VLOOKUP(M44+AB44,計算!$A$16:$B$219,2)),"",VLOOKUP(M44+AB44,計算!$A$16:$B$219,2)),"")</f>
        <v/>
      </c>
      <c r="T44" s="9">
        <f t="shared" si="4"/>
        <v>100</v>
      </c>
      <c r="U44" s="10">
        <f t="shared" si="5"/>
        <v>100</v>
      </c>
      <c r="V44" s="11" t="str">
        <f>IF(COUNTA(A44),IF(ISERROR(VLOOKUP(N44+AB44,計算!$A$16:$B$219,2)),"",VLOOKUP(N44+AB44,計算!$A$16:$B$219,2)),"")</f>
        <v/>
      </c>
      <c r="W44" s="9">
        <f t="shared" si="6"/>
        <v>100</v>
      </c>
      <c r="X44" s="10">
        <f t="shared" si="7"/>
        <v>100</v>
      </c>
      <c r="Y44" s="11" t="str">
        <f>IF(COUNTA(A44),IF(ISERROR(VLOOKUP(O44+AB44,計算!$A$16:$B$219,2)),"",VLOOKUP(O44+AB44,計算!$A$16:$B$219,2)),"")</f>
        <v/>
      </c>
      <c r="Z44" s="19" t="str">
        <f>IF(COUNTA(A44),IF(ISERROR(VLOOKUP(MIN(M44,N44,O44)+AB44,計算!$A$16:$B$219,2)),"",VLOOKUP(MIN(M44,N44,O44)+AB44,計算!$A$16:$B$219,2)),"")</f>
        <v/>
      </c>
      <c r="AB44" s="20">
        <v>400</v>
      </c>
    </row>
    <row r="45" spans="1:28" x14ac:dyDescent="0.15">
      <c r="A45" s="16"/>
      <c r="B45" s="41" t="str">
        <f>IF(A45="","",団体設定!$B$6&amp;"-A"&amp;団体設定!$H$5&amp;"-"&amp;A45)</f>
        <v/>
      </c>
      <c r="C45" s="53"/>
      <c r="D45" s="16"/>
      <c r="E45" s="16"/>
      <c r="F45" s="16"/>
      <c r="G45" s="12" t="s">
        <v>57</v>
      </c>
      <c r="H45" s="16"/>
      <c r="I45" s="12" t="s">
        <v>58</v>
      </c>
      <c r="J45" s="16"/>
      <c r="K45" s="12" t="s">
        <v>60</v>
      </c>
      <c r="L45" s="7" t="s">
        <v>68</v>
      </c>
      <c r="M45" s="16"/>
      <c r="N45" s="16"/>
      <c r="O45" s="16"/>
      <c r="P45" s="13">
        <f t="shared" si="3"/>
        <v>0</v>
      </c>
      <c r="Q45" s="9">
        <f t="shared" si="8"/>
        <v>100</v>
      </c>
      <c r="R45" s="10">
        <f t="shared" si="0"/>
        <v>100</v>
      </c>
      <c r="S45" s="11" t="str">
        <f>IF(COUNTA(A45),IF(ISERROR(VLOOKUP(M45+AB45,計算!$A$16:$B$219,2)),"",VLOOKUP(M45+AB45,計算!$A$16:$B$219,2)),"")</f>
        <v/>
      </c>
      <c r="T45" s="9">
        <f t="shared" si="4"/>
        <v>100</v>
      </c>
      <c r="U45" s="10">
        <f t="shared" si="5"/>
        <v>100</v>
      </c>
      <c r="V45" s="11" t="str">
        <f>IF(COUNTA(A45),IF(ISERROR(VLOOKUP(N45+AB45,計算!$A$16:$B$219,2)),"",VLOOKUP(N45+AB45,計算!$A$16:$B$219,2)),"")</f>
        <v/>
      </c>
      <c r="W45" s="9">
        <f t="shared" si="6"/>
        <v>100</v>
      </c>
      <c r="X45" s="10">
        <f t="shared" si="7"/>
        <v>100</v>
      </c>
      <c r="Y45" s="11" t="str">
        <f>IF(COUNTA(A45),IF(ISERROR(VLOOKUP(O45+AB45,計算!$A$16:$B$219,2)),"",VLOOKUP(O45+AB45,計算!$A$16:$B$219,2)),"")</f>
        <v/>
      </c>
      <c r="Z45" s="19" t="str">
        <f>IF(COUNTA(A45),IF(ISERROR(VLOOKUP(MIN(M45,N45,O45)+AB45,計算!$A$16:$B$219,2)),"",VLOOKUP(MIN(M45,N45,O45)+AB45,計算!$A$16:$B$219,2)),"")</f>
        <v/>
      </c>
      <c r="AB45" s="20">
        <v>400</v>
      </c>
    </row>
    <row r="46" spans="1:28" x14ac:dyDescent="0.15">
      <c r="A46" s="16"/>
      <c r="B46" s="41" t="str">
        <f>IF(A46="","",団体設定!$B$6&amp;"-A"&amp;団体設定!$H$5&amp;"-"&amp;A46)</f>
        <v/>
      </c>
      <c r="C46" s="53"/>
      <c r="D46" s="16"/>
      <c r="E46" s="16"/>
      <c r="F46" s="16"/>
      <c r="G46" s="12" t="s">
        <v>57</v>
      </c>
      <c r="H46" s="16"/>
      <c r="I46" s="12" t="s">
        <v>58</v>
      </c>
      <c r="J46" s="16"/>
      <c r="K46" s="12" t="s">
        <v>60</v>
      </c>
      <c r="L46" s="7" t="s">
        <v>68</v>
      </c>
      <c r="M46" s="16"/>
      <c r="N46" s="16"/>
      <c r="O46" s="16"/>
      <c r="P46" s="13">
        <f t="shared" si="3"/>
        <v>0</v>
      </c>
      <c r="Q46" s="9">
        <f t="shared" si="8"/>
        <v>100</v>
      </c>
      <c r="R46" s="10">
        <f t="shared" si="0"/>
        <v>100</v>
      </c>
      <c r="S46" s="11" t="str">
        <f>IF(COUNTA(A46),IF(ISERROR(VLOOKUP(M46+AB46,計算!$A$16:$B$219,2)),"",VLOOKUP(M46+AB46,計算!$A$16:$B$219,2)),"")</f>
        <v/>
      </c>
      <c r="T46" s="9">
        <f t="shared" si="4"/>
        <v>100</v>
      </c>
      <c r="U46" s="10">
        <f t="shared" si="5"/>
        <v>100</v>
      </c>
      <c r="V46" s="11" t="str">
        <f>IF(COUNTA(A46),IF(ISERROR(VLOOKUP(N46+AB46,計算!$A$16:$B$219,2)),"",VLOOKUP(N46+AB46,計算!$A$16:$B$219,2)),"")</f>
        <v/>
      </c>
      <c r="W46" s="9">
        <f t="shared" si="6"/>
        <v>100</v>
      </c>
      <c r="X46" s="10">
        <f t="shared" si="7"/>
        <v>100</v>
      </c>
      <c r="Y46" s="11" t="str">
        <f>IF(COUNTA(A46),IF(ISERROR(VLOOKUP(O46+AB46,計算!$A$16:$B$219,2)),"",VLOOKUP(O46+AB46,計算!$A$16:$B$219,2)),"")</f>
        <v/>
      </c>
      <c r="Z46" s="19" t="str">
        <f>IF(COUNTA(A46),IF(ISERROR(VLOOKUP(MIN(M46,N46,O46)+AB46,計算!$A$16:$B$219,2)),"",VLOOKUP(MIN(M46,N46,O46)+AB46,計算!$A$16:$B$219,2)),"")</f>
        <v/>
      </c>
      <c r="AB46" s="20">
        <v>400</v>
      </c>
    </row>
    <row r="47" spans="1:28" x14ac:dyDescent="0.15">
      <c r="A47" s="16"/>
      <c r="B47" s="41" t="str">
        <f>IF(A47="","",団体設定!$B$6&amp;"-A"&amp;団体設定!$H$5&amp;"-"&amp;A47)</f>
        <v/>
      </c>
      <c r="C47" s="53"/>
      <c r="D47" s="16"/>
      <c r="E47" s="16"/>
      <c r="F47" s="16"/>
      <c r="G47" s="12" t="s">
        <v>57</v>
      </c>
      <c r="H47" s="16"/>
      <c r="I47" s="12" t="s">
        <v>58</v>
      </c>
      <c r="J47" s="16"/>
      <c r="K47" s="12" t="s">
        <v>60</v>
      </c>
      <c r="L47" s="7" t="s">
        <v>68</v>
      </c>
      <c r="M47" s="16"/>
      <c r="N47" s="16"/>
      <c r="O47" s="16"/>
      <c r="P47" s="13">
        <f t="shared" si="3"/>
        <v>0</v>
      </c>
      <c r="Q47" s="9">
        <f t="shared" si="8"/>
        <v>100</v>
      </c>
      <c r="R47" s="10">
        <f t="shared" si="0"/>
        <v>100</v>
      </c>
      <c r="S47" s="11" t="str">
        <f>IF(COUNTA(A47),IF(ISERROR(VLOOKUP(M47+AB47,計算!$A$16:$B$219,2)),"",VLOOKUP(M47+AB47,計算!$A$16:$B$219,2)),"")</f>
        <v/>
      </c>
      <c r="T47" s="9">
        <f t="shared" si="4"/>
        <v>100</v>
      </c>
      <c r="U47" s="10">
        <f t="shared" si="5"/>
        <v>100</v>
      </c>
      <c r="V47" s="11" t="str">
        <f>IF(COUNTA(A47),IF(ISERROR(VLOOKUP(N47+AB47,計算!$A$16:$B$219,2)),"",VLOOKUP(N47+AB47,計算!$A$16:$B$219,2)),"")</f>
        <v/>
      </c>
      <c r="W47" s="9">
        <f t="shared" si="6"/>
        <v>100</v>
      </c>
      <c r="X47" s="10">
        <f t="shared" si="7"/>
        <v>100</v>
      </c>
      <c r="Y47" s="11" t="str">
        <f>IF(COUNTA(A47),IF(ISERROR(VLOOKUP(O47+AB47,計算!$A$16:$B$219,2)),"",VLOOKUP(O47+AB47,計算!$A$16:$B$219,2)),"")</f>
        <v/>
      </c>
      <c r="Z47" s="19" t="str">
        <f>IF(COUNTA(A47),IF(ISERROR(VLOOKUP(MIN(M47,N47,O47)+AB47,計算!$A$16:$B$219,2)),"",VLOOKUP(MIN(M47,N47,O47)+AB47,計算!$A$16:$B$219,2)),"")</f>
        <v/>
      </c>
      <c r="AB47" s="20">
        <v>400</v>
      </c>
    </row>
    <row r="48" spans="1:28" x14ac:dyDescent="0.15">
      <c r="A48" s="16"/>
      <c r="B48" s="41" t="str">
        <f>IF(A48="","",団体設定!$B$6&amp;"-A"&amp;団体設定!$H$5&amp;"-"&amp;A48)</f>
        <v/>
      </c>
      <c r="C48" s="53"/>
      <c r="D48" s="16"/>
      <c r="E48" s="16"/>
      <c r="F48" s="16"/>
      <c r="G48" s="12" t="s">
        <v>57</v>
      </c>
      <c r="H48" s="16"/>
      <c r="I48" s="12" t="s">
        <v>58</v>
      </c>
      <c r="J48" s="16"/>
      <c r="K48" s="12" t="s">
        <v>60</v>
      </c>
      <c r="L48" s="7" t="s">
        <v>68</v>
      </c>
      <c r="M48" s="16"/>
      <c r="N48" s="16"/>
      <c r="O48" s="16"/>
      <c r="P48" s="13">
        <f t="shared" si="3"/>
        <v>0</v>
      </c>
      <c r="Q48" s="9">
        <f t="shared" si="8"/>
        <v>100</v>
      </c>
      <c r="R48" s="10">
        <f t="shared" si="0"/>
        <v>100</v>
      </c>
      <c r="S48" s="11" t="str">
        <f>IF(COUNTA(A48),IF(ISERROR(VLOOKUP(M48+AB48,計算!$A$16:$B$219,2)),"",VLOOKUP(M48+AB48,計算!$A$16:$B$219,2)),"")</f>
        <v/>
      </c>
      <c r="T48" s="9">
        <f t="shared" si="4"/>
        <v>100</v>
      </c>
      <c r="U48" s="10">
        <f t="shared" si="5"/>
        <v>100</v>
      </c>
      <c r="V48" s="11" t="str">
        <f>IF(COUNTA(A48),IF(ISERROR(VLOOKUP(N48+AB48,計算!$A$16:$B$219,2)),"",VLOOKUP(N48+AB48,計算!$A$16:$B$219,2)),"")</f>
        <v/>
      </c>
      <c r="W48" s="9">
        <f t="shared" si="6"/>
        <v>100</v>
      </c>
      <c r="X48" s="10">
        <f t="shared" si="7"/>
        <v>100</v>
      </c>
      <c r="Y48" s="11" t="str">
        <f>IF(COUNTA(A48),IF(ISERROR(VLOOKUP(O48+AB48,計算!$A$16:$B$219,2)),"",VLOOKUP(O48+AB48,計算!$A$16:$B$219,2)),"")</f>
        <v/>
      </c>
      <c r="Z48" s="19" t="str">
        <f>IF(COUNTA(A48),IF(ISERROR(VLOOKUP(MIN(M48,N48,O48)+AB48,計算!$A$16:$B$219,2)),"",VLOOKUP(MIN(M48,N48,O48)+AB48,計算!$A$16:$B$219,2)),"")</f>
        <v/>
      </c>
      <c r="AB48" s="20">
        <v>400</v>
      </c>
    </row>
    <row r="49" spans="1:28" x14ac:dyDescent="0.15">
      <c r="A49" s="16"/>
      <c r="B49" s="41" t="str">
        <f>IF(A49="","",団体設定!$B$6&amp;"-A"&amp;団体設定!$H$5&amp;"-"&amp;A49)</f>
        <v/>
      </c>
      <c r="C49" s="53"/>
      <c r="D49" s="16"/>
      <c r="E49" s="16"/>
      <c r="F49" s="16"/>
      <c r="G49" s="12" t="s">
        <v>57</v>
      </c>
      <c r="H49" s="16"/>
      <c r="I49" s="12" t="s">
        <v>58</v>
      </c>
      <c r="J49" s="16"/>
      <c r="K49" s="12" t="s">
        <v>60</v>
      </c>
      <c r="L49" s="7" t="s">
        <v>68</v>
      </c>
      <c r="M49" s="16"/>
      <c r="N49" s="16"/>
      <c r="O49" s="16"/>
      <c r="P49" s="13">
        <f t="shared" si="3"/>
        <v>0</v>
      </c>
      <c r="Q49" s="9">
        <f t="shared" si="8"/>
        <v>100</v>
      </c>
      <c r="R49" s="10">
        <f t="shared" si="0"/>
        <v>100</v>
      </c>
      <c r="S49" s="11" t="str">
        <f>IF(COUNTA(A49),IF(ISERROR(VLOOKUP(M49+AB49,計算!$A$16:$B$219,2)),"",VLOOKUP(M49+AB49,計算!$A$16:$B$219,2)),"")</f>
        <v/>
      </c>
      <c r="T49" s="9">
        <f t="shared" si="4"/>
        <v>100</v>
      </c>
      <c r="U49" s="10">
        <f t="shared" si="5"/>
        <v>100</v>
      </c>
      <c r="V49" s="11" t="str">
        <f>IF(COUNTA(A49),IF(ISERROR(VLOOKUP(N49+AB49,計算!$A$16:$B$219,2)),"",VLOOKUP(N49+AB49,計算!$A$16:$B$219,2)),"")</f>
        <v/>
      </c>
      <c r="W49" s="9">
        <f t="shared" si="6"/>
        <v>100</v>
      </c>
      <c r="X49" s="10">
        <f t="shared" si="7"/>
        <v>100</v>
      </c>
      <c r="Y49" s="11" t="str">
        <f>IF(COUNTA(A49),IF(ISERROR(VLOOKUP(O49+AB49,計算!$A$16:$B$219,2)),"",VLOOKUP(O49+AB49,計算!$A$16:$B$219,2)),"")</f>
        <v/>
      </c>
      <c r="Z49" s="19" t="str">
        <f>IF(COUNTA(A49),IF(ISERROR(VLOOKUP(MIN(M49,N49,O49)+AB49,計算!$A$16:$B$219,2)),"",VLOOKUP(MIN(M49,N49,O49)+AB49,計算!$A$16:$B$219,2)),"")</f>
        <v/>
      </c>
      <c r="AB49" s="20">
        <v>400</v>
      </c>
    </row>
    <row r="50" spans="1:28" x14ac:dyDescent="0.15">
      <c r="A50" s="16"/>
      <c r="B50" s="41" t="str">
        <f>IF(A50="","",団体設定!$B$6&amp;"-A"&amp;団体設定!$H$5&amp;"-"&amp;A50)</f>
        <v/>
      </c>
      <c r="C50" s="53"/>
      <c r="D50" s="16"/>
      <c r="E50" s="16"/>
      <c r="F50" s="16"/>
      <c r="G50" s="12" t="s">
        <v>57</v>
      </c>
      <c r="H50" s="16"/>
      <c r="I50" s="12" t="s">
        <v>58</v>
      </c>
      <c r="J50" s="16"/>
      <c r="K50" s="12" t="s">
        <v>60</v>
      </c>
      <c r="L50" s="7" t="s">
        <v>68</v>
      </c>
      <c r="M50" s="16"/>
      <c r="N50" s="16"/>
      <c r="O50" s="16"/>
      <c r="P50" s="13">
        <f t="shared" si="3"/>
        <v>0</v>
      </c>
      <c r="Q50" s="9">
        <f t="shared" si="8"/>
        <v>100</v>
      </c>
      <c r="R50" s="10">
        <f t="shared" si="0"/>
        <v>100</v>
      </c>
      <c r="S50" s="11" t="str">
        <f>IF(COUNTA(A50),IF(ISERROR(VLOOKUP(M50+AB50,計算!$A$16:$B$219,2)),"",VLOOKUP(M50+AB50,計算!$A$16:$B$219,2)),"")</f>
        <v/>
      </c>
      <c r="T50" s="9">
        <f t="shared" si="4"/>
        <v>100</v>
      </c>
      <c r="U50" s="10">
        <f t="shared" si="5"/>
        <v>100</v>
      </c>
      <c r="V50" s="11" t="str">
        <f>IF(COUNTA(A50),IF(ISERROR(VLOOKUP(N50+AB50,計算!$A$16:$B$219,2)),"",VLOOKUP(N50+AB50,計算!$A$16:$B$219,2)),"")</f>
        <v/>
      </c>
      <c r="W50" s="9">
        <f t="shared" si="6"/>
        <v>100</v>
      </c>
      <c r="X50" s="10">
        <f t="shared" si="7"/>
        <v>100</v>
      </c>
      <c r="Y50" s="11" t="str">
        <f>IF(COUNTA(A50),IF(ISERROR(VLOOKUP(O50+AB50,計算!$A$16:$B$219,2)),"",VLOOKUP(O50+AB50,計算!$A$16:$B$219,2)),"")</f>
        <v/>
      </c>
      <c r="Z50" s="19" t="str">
        <f>IF(COUNTA(A50),IF(ISERROR(VLOOKUP(MIN(M50,N50,O50)+AB50,計算!$A$16:$B$219,2)),"",VLOOKUP(MIN(M50,N50,O50)+AB50,計算!$A$16:$B$219,2)),"")</f>
        <v/>
      </c>
      <c r="AB50" s="20">
        <v>400</v>
      </c>
    </row>
    <row r="51" spans="1:28" x14ac:dyDescent="0.15">
      <c r="A51" s="16"/>
      <c r="B51" s="41" t="str">
        <f>IF(A51="","",団体設定!$B$6&amp;"-A"&amp;団体設定!$H$5&amp;"-"&amp;A51)</f>
        <v/>
      </c>
      <c r="C51" s="53"/>
      <c r="D51" s="16"/>
      <c r="E51" s="16"/>
      <c r="F51" s="16"/>
      <c r="G51" s="12" t="s">
        <v>57</v>
      </c>
      <c r="H51" s="16"/>
      <c r="I51" s="12" t="s">
        <v>58</v>
      </c>
      <c r="J51" s="16"/>
      <c r="K51" s="12" t="s">
        <v>60</v>
      </c>
      <c r="L51" s="7" t="s">
        <v>68</v>
      </c>
      <c r="M51" s="16"/>
      <c r="N51" s="16"/>
      <c r="O51" s="16"/>
      <c r="P51" s="13">
        <f t="shared" si="3"/>
        <v>0</v>
      </c>
      <c r="Q51" s="9">
        <f t="shared" si="8"/>
        <v>100</v>
      </c>
      <c r="R51" s="10">
        <f t="shared" si="0"/>
        <v>100</v>
      </c>
      <c r="S51" s="11" t="str">
        <f>IF(COUNTA(A51),IF(ISERROR(VLOOKUP(M51+AB51,計算!$A$16:$B$219,2)),"",VLOOKUP(M51+AB51,計算!$A$16:$B$219,2)),"")</f>
        <v/>
      </c>
      <c r="T51" s="9">
        <f t="shared" si="4"/>
        <v>100</v>
      </c>
      <c r="U51" s="10">
        <f t="shared" si="5"/>
        <v>100</v>
      </c>
      <c r="V51" s="11" t="str">
        <f>IF(COUNTA(A51),IF(ISERROR(VLOOKUP(N51+AB51,計算!$A$16:$B$219,2)),"",VLOOKUP(N51+AB51,計算!$A$16:$B$219,2)),"")</f>
        <v/>
      </c>
      <c r="W51" s="9">
        <f t="shared" si="6"/>
        <v>100</v>
      </c>
      <c r="X51" s="10">
        <f t="shared" si="7"/>
        <v>100</v>
      </c>
      <c r="Y51" s="11" t="str">
        <f>IF(COUNTA(A51),IF(ISERROR(VLOOKUP(O51+AB51,計算!$A$16:$B$219,2)),"",VLOOKUP(O51+AB51,計算!$A$16:$B$219,2)),"")</f>
        <v/>
      </c>
      <c r="Z51" s="19" t="str">
        <f>IF(COUNTA(A51),IF(ISERROR(VLOOKUP(MIN(M51,N51,O51)+AB51,計算!$A$16:$B$219,2)),"",VLOOKUP(MIN(M51,N51,O51)+AB51,計算!$A$16:$B$219,2)),"")</f>
        <v/>
      </c>
      <c r="AB51" s="20">
        <v>400</v>
      </c>
    </row>
    <row r="52" spans="1:28" x14ac:dyDescent="0.15">
      <c r="A52" s="16"/>
      <c r="B52" s="41" t="str">
        <f>IF(A52="","",団体設定!$B$6&amp;"-A"&amp;団体設定!$H$5&amp;"-"&amp;A52)</f>
        <v/>
      </c>
      <c r="C52" s="53"/>
      <c r="D52" s="16"/>
      <c r="E52" s="16"/>
      <c r="F52" s="16"/>
      <c r="G52" s="12" t="s">
        <v>57</v>
      </c>
      <c r="H52" s="16"/>
      <c r="I52" s="12" t="s">
        <v>58</v>
      </c>
      <c r="J52" s="16"/>
      <c r="K52" s="12" t="s">
        <v>60</v>
      </c>
      <c r="L52" s="7" t="s">
        <v>68</v>
      </c>
      <c r="M52" s="16"/>
      <c r="N52" s="16"/>
      <c r="O52" s="16"/>
      <c r="P52" s="13">
        <f t="shared" si="3"/>
        <v>0</v>
      </c>
      <c r="Q52" s="9">
        <f t="shared" si="8"/>
        <v>100</v>
      </c>
      <c r="R52" s="10">
        <f t="shared" si="0"/>
        <v>100</v>
      </c>
      <c r="S52" s="11" t="str">
        <f>IF(COUNTA(A52),IF(ISERROR(VLOOKUP(M52+AB52,計算!$A$16:$B$219,2)),"",VLOOKUP(M52+AB52,計算!$A$16:$B$219,2)),"")</f>
        <v/>
      </c>
      <c r="T52" s="9">
        <f t="shared" si="4"/>
        <v>100</v>
      </c>
      <c r="U52" s="10">
        <f t="shared" si="5"/>
        <v>100</v>
      </c>
      <c r="V52" s="11" t="str">
        <f>IF(COUNTA(A52),IF(ISERROR(VLOOKUP(N52+AB52,計算!$A$16:$B$219,2)),"",VLOOKUP(N52+AB52,計算!$A$16:$B$219,2)),"")</f>
        <v/>
      </c>
      <c r="W52" s="9">
        <f t="shared" si="6"/>
        <v>100</v>
      </c>
      <c r="X52" s="10">
        <f t="shared" si="7"/>
        <v>100</v>
      </c>
      <c r="Y52" s="11" t="str">
        <f>IF(COUNTA(A52),IF(ISERROR(VLOOKUP(O52+AB52,計算!$A$16:$B$219,2)),"",VLOOKUP(O52+AB52,計算!$A$16:$B$219,2)),"")</f>
        <v/>
      </c>
      <c r="Z52" s="19" t="str">
        <f>IF(COUNTA(A52),IF(ISERROR(VLOOKUP(MIN(M52,N52,O52)+AB52,計算!$A$16:$B$219,2)),"",VLOOKUP(MIN(M52,N52,O52)+AB52,計算!$A$16:$B$219,2)),"")</f>
        <v/>
      </c>
      <c r="AB52" s="20">
        <v>400</v>
      </c>
    </row>
    <row r="53" spans="1:28" x14ac:dyDescent="0.15">
      <c r="A53" s="16"/>
      <c r="B53" s="41" t="str">
        <f>IF(A53="","",団体設定!$B$6&amp;"-A"&amp;団体設定!$H$5&amp;"-"&amp;A53)</f>
        <v/>
      </c>
      <c r="C53" s="53"/>
      <c r="D53" s="16"/>
      <c r="E53" s="16"/>
      <c r="F53" s="16"/>
      <c r="G53" s="12" t="s">
        <v>57</v>
      </c>
      <c r="H53" s="16"/>
      <c r="I53" s="12" t="s">
        <v>58</v>
      </c>
      <c r="J53" s="16"/>
      <c r="K53" s="12" t="s">
        <v>60</v>
      </c>
      <c r="L53" s="7" t="s">
        <v>68</v>
      </c>
      <c r="M53" s="16"/>
      <c r="N53" s="16"/>
      <c r="O53" s="16"/>
      <c r="P53" s="13">
        <f t="shared" si="3"/>
        <v>0</v>
      </c>
      <c r="Q53" s="9">
        <f t="shared" si="8"/>
        <v>100</v>
      </c>
      <c r="R53" s="10">
        <f t="shared" si="0"/>
        <v>100</v>
      </c>
      <c r="S53" s="11" t="str">
        <f>IF(COUNTA(A53),IF(ISERROR(VLOOKUP(M53+AB53,計算!$A$16:$B$219,2)),"",VLOOKUP(M53+AB53,計算!$A$16:$B$219,2)),"")</f>
        <v/>
      </c>
      <c r="T53" s="9">
        <f t="shared" si="4"/>
        <v>100</v>
      </c>
      <c r="U53" s="10">
        <f t="shared" si="5"/>
        <v>100</v>
      </c>
      <c r="V53" s="11" t="str">
        <f>IF(COUNTA(A53),IF(ISERROR(VLOOKUP(N53+AB53,計算!$A$16:$B$219,2)),"",VLOOKUP(N53+AB53,計算!$A$16:$B$219,2)),"")</f>
        <v/>
      </c>
      <c r="W53" s="9">
        <f t="shared" si="6"/>
        <v>100</v>
      </c>
      <c r="X53" s="10">
        <f t="shared" si="7"/>
        <v>100</v>
      </c>
      <c r="Y53" s="11" t="str">
        <f>IF(COUNTA(A53),IF(ISERROR(VLOOKUP(O53+AB53,計算!$A$16:$B$219,2)),"",VLOOKUP(O53+AB53,計算!$A$16:$B$219,2)),"")</f>
        <v/>
      </c>
      <c r="Z53" s="19" t="str">
        <f>IF(COUNTA(A53),IF(ISERROR(VLOOKUP(MIN(M53,N53,O53)+AB53,計算!$A$16:$B$219,2)),"",VLOOKUP(MIN(M53,N53,O53)+AB53,計算!$A$16:$B$219,2)),"")</f>
        <v/>
      </c>
      <c r="AB53" s="20">
        <v>400</v>
      </c>
    </row>
    <row r="54" spans="1:28" x14ac:dyDescent="0.15">
      <c r="A54" s="16"/>
      <c r="B54" s="41" t="str">
        <f>IF(A54="","",団体設定!$B$6&amp;"-A"&amp;団体設定!$H$5&amp;"-"&amp;A54)</f>
        <v/>
      </c>
      <c r="C54" s="53"/>
      <c r="D54" s="16"/>
      <c r="E54" s="16"/>
      <c r="F54" s="16"/>
      <c r="G54" s="12" t="s">
        <v>57</v>
      </c>
      <c r="H54" s="16"/>
      <c r="I54" s="12" t="s">
        <v>58</v>
      </c>
      <c r="J54" s="16"/>
      <c r="K54" s="12" t="s">
        <v>60</v>
      </c>
      <c r="L54" s="7" t="s">
        <v>68</v>
      </c>
      <c r="M54" s="16"/>
      <c r="N54" s="16"/>
      <c r="O54" s="16"/>
      <c r="P54" s="13">
        <f t="shared" si="3"/>
        <v>0</v>
      </c>
      <c r="Q54" s="9">
        <f t="shared" si="8"/>
        <v>100</v>
      </c>
      <c r="R54" s="10">
        <f t="shared" si="0"/>
        <v>100</v>
      </c>
      <c r="S54" s="11" t="str">
        <f>IF(COUNTA(A54),IF(ISERROR(VLOOKUP(M54+AB54,計算!$A$16:$B$219,2)),"",VLOOKUP(M54+AB54,計算!$A$16:$B$219,2)),"")</f>
        <v/>
      </c>
      <c r="T54" s="9">
        <f t="shared" si="4"/>
        <v>100</v>
      </c>
      <c r="U54" s="10">
        <f t="shared" si="5"/>
        <v>100</v>
      </c>
      <c r="V54" s="11" t="str">
        <f>IF(COUNTA(A54),IF(ISERROR(VLOOKUP(N54+AB54,計算!$A$16:$B$219,2)),"",VLOOKUP(N54+AB54,計算!$A$16:$B$219,2)),"")</f>
        <v/>
      </c>
      <c r="W54" s="9">
        <f t="shared" si="6"/>
        <v>100</v>
      </c>
      <c r="X54" s="10">
        <f t="shared" si="7"/>
        <v>100</v>
      </c>
      <c r="Y54" s="11" t="str">
        <f>IF(COUNTA(A54),IF(ISERROR(VLOOKUP(O54+AB54,計算!$A$16:$B$219,2)),"",VLOOKUP(O54+AB54,計算!$A$16:$B$219,2)),"")</f>
        <v/>
      </c>
      <c r="Z54" s="19" t="str">
        <f>IF(COUNTA(A54),IF(ISERROR(VLOOKUP(MIN(M54,N54,O54)+AB54,計算!$A$16:$B$219,2)),"",VLOOKUP(MIN(M54,N54,O54)+AB54,計算!$A$16:$B$219,2)),"")</f>
        <v/>
      </c>
      <c r="AB54" s="20">
        <v>400</v>
      </c>
    </row>
    <row r="55" spans="1:28" x14ac:dyDescent="0.15">
      <c r="A55" s="16"/>
      <c r="B55" s="41" t="str">
        <f>IF(A55="","",団体設定!$B$6&amp;"-A"&amp;団体設定!$H$5&amp;"-"&amp;A55)</f>
        <v/>
      </c>
      <c r="C55" s="53"/>
      <c r="D55" s="16"/>
      <c r="E55" s="16"/>
      <c r="F55" s="16"/>
      <c r="G55" s="12" t="s">
        <v>57</v>
      </c>
      <c r="H55" s="16"/>
      <c r="I55" s="12" t="s">
        <v>58</v>
      </c>
      <c r="J55" s="16"/>
      <c r="K55" s="12" t="s">
        <v>60</v>
      </c>
      <c r="L55" s="7" t="s">
        <v>68</v>
      </c>
      <c r="M55" s="16"/>
      <c r="N55" s="16"/>
      <c r="O55" s="16"/>
      <c r="P55" s="13">
        <f t="shared" si="3"/>
        <v>0</v>
      </c>
      <c r="Q55" s="9">
        <f t="shared" si="8"/>
        <v>100</v>
      </c>
      <c r="R55" s="10">
        <f t="shared" si="0"/>
        <v>100</v>
      </c>
      <c r="S55" s="11" t="str">
        <f>IF(COUNTA(A55),IF(ISERROR(VLOOKUP(M55+AB55,計算!$A$16:$B$219,2)),"",VLOOKUP(M55+AB55,計算!$A$16:$B$219,2)),"")</f>
        <v/>
      </c>
      <c r="T55" s="9">
        <f t="shared" si="4"/>
        <v>100</v>
      </c>
      <c r="U55" s="10">
        <f t="shared" si="5"/>
        <v>100</v>
      </c>
      <c r="V55" s="11" t="str">
        <f>IF(COUNTA(A55),IF(ISERROR(VLOOKUP(N55+AB55,計算!$A$16:$B$219,2)),"",VLOOKUP(N55+AB55,計算!$A$16:$B$219,2)),"")</f>
        <v/>
      </c>
      <c r="W55" s="9">
        <f t="shared" si="6"/>
        <v>100</v>
      </c>
      <c r="X55" s="10">
        <f t="shared" si="7"/>
        <v>100</v>
      </c>
      <c r="Y55" s="11" t="str">
        <f>IF(COUNTA(A55),IF(ISERROR(VLOOKUP(O55+AB55,計算!$A$16:$B$219,2)),"",VLOOKUP(O55+AB55,計算!$A$16:$B$219,2)),"")</f>
        <v/>
      </c>
      <c r="Z55" s="19" t="str">
        <f>IF(COUNTA(A55),IF(ISERROR(VLOOKUP(MIN(M55,N55,O55)+AB55,計算!$A$16:$B$219,2)),"",VLOOKUP(MIN(M55,N55,O55)+AB55,計算!$A$16:$B$219,2)),"")</f>
        <v/>
      </c>
      <c r="AB55" s="20">
        <v>400</v>
      </c>
    </row>
    <row r="56" spans="1:28" x14ac:dyDescent="0.15">
      <c r="A56" s="16"/>
      <c r="B56" s="41" t="str">
        <f>IF(A56="","",団体設定!$B$6&amp;"-A"&amp;団体設定!$H$5&amp;"-"&amp;A56)</f>
        <v/>
      </c>
      <c r="C56" s="53"/>
      <c r="D56" s="16"/>
      <c r="E56" s="16"/>
      <c r="F56" s="16"/>
      <c r="G56" s="12" t="s">
        <v>57</v>
      </c>
      <c r="H56" s="16"/>
      <c r="I56" s="12" t="s">
        <v>58</v>
      </c>
      <c r="J56" s="16"/>
      <c r="K56" s="12" t="s">
        <v>60</v>
      </c>
      <c r="L56" s="7" t="s">
        <v>68</v>
      </c>
      <c r="M56" s="16"/>
      <c r="N56" s="16"/>
      <c r="O56" s="16"/>
      <c r="P56" s="13">
        <f t="shared" si="3"/>
        <v>0</v>
      </c>
      <c r="Q56" s="9">
        <f t="shared" si="8"/>
        <v>100</v>
      </c>
      <c r="R56" s="10">
        <f t="shared" si="0"/>
        <v>100</v>
      </c>
      <c r="S56" s="11" t="str">
        <f>IF(COUNTA(A56),IF(ISERROR(VLOOKUP(M56+AB56,計算!$A$16:$B$219,2)),"",VLOOKUP(M56+AB56,計算!$A$16:$B$219,2)),"")</f>
        <v/>
      </c>
      <c r="T56" s="9">
        <f t="shared" si="4"/>
        <v>100</v>
      </c>
      <c r="U56" s="10">
        <f t="shared" si="5"/>
        <v>100</v>
      </c>
      <c r="V56" s="11" t="str">
        <f>IF(COUNTA(A56),IF(ISERROR(VLOOKUP(N56+AB56,計算!$A$16:$B$219,2)),"",VLOOKUP(N56+AB56,計算!$A$16:$B$219,2)),"")</f>
        <v/>
      </c>
      <c r="W56" s="9">
        <f t="shared" si="6"/>
        <v>100</v>
      </c>
      <c r="X56" s="10">
        <f t="shared" si="7"/>
        <v>100</v>
      </c>
      <c r="Y56" s="11" t="str">
        <f>IF(COUNTA(A56),IF(ISERROR(VLOOKUP(O56+AB56,計算!$A$16:$B$219,2)),"",VLOOKUP(O56+AB56,計算!$A$16:$B$219,2)),"")</f>
        <v/>
      </c>
      <c r="Z56" s="19" t="str">
        <f>IF(COUNTA(A56),IF(ISERROR(VLOOKUP(MIN(M56,N56,O56)+AB56,計算!$A$16:$B$219,2)),"",VLOOKUP(MIN(M56,N56,O56)+AB56,計算!$A$16:$B$219,2)),"")</f>
        <v/>
      </c>
      <c r="AB56" s="20">
        <v>400</v>
      </c>
    </row>
    <row r="57" spans="1:28" x14ac:dyDescent="0.15">
      <c r="A57" s="16"/>
      <c r="B57" s="41" t="str">
        <f>IF(A57="","",団体設定!$B$6&amp;"-A"&amp;団体設定!$H$5&amp;"-"&amp;A57)</f>
        <v/>
      </c>
      <c r="C57" s="53"/>
      <c r="D57" s="16"/>
      <c r="E57" s="16"/>
      <c r="F57" s="16"/>
      <c r="G57" s="12" t="s">
        <v>57</v>
      </c>
      <c r="H57" s="16"/>
      <c r="I57" s="12" t="s">
        <v>58</v>
      </c>
      <c r="J57" s="16"/>
      <c r="K57" s="12" t="s">
        <v>60</v>
      </c>
      <c r="L57" s="7" t="s">
        <v>68</v>
      </c>
      <c r="M57" s="16"/>
      <c r="N57" s="16"/>
      <c r="O57" s="16"/>
      <c r="P57" s="13">
        <f t="shared" si="3"/>
        <v>0</v>
      </c>
      <c r="Q57" s="9">
        <f t="shared" si="8"/>
        <v>100</v>
      </c>
      <c r="R57" s="10">
        <f t="shared" si="0"/>
        <v>100</v>
      </c>
      <c r="S57" s="11" t="str">
        <f>IF(COUNTA(A57),IF(ISERROR(VLOOKUP(M57+AB57,計算!$A$16:$B$219,2)),"",VLOOKUP(M57+AB57,計算!$A$16:$B$219,2)),"")</f>
        <v/>
      </c>
      <c r="T57" s="9">
        <f t="shared" si="4"/>
        <v>100</v>
      </c>
      <c r="U57" s="10">
        <f t="shared" si="5"/>
        <v>100</v>
      </c>
      <c r="V57" s="11" t="str">
        <f>IF(COUNTA(A57),IF(ISERROR(VLOOKUP(N57+AB57,計算!$A$16:$B$219,2)),"",VLOOKUP(N57+AB57,計算!$A$16:$B$219,2)),"")</f>
        <v/>
      </c>
      <c r="W57" s="9">
        <f t="shared" si="6"/>
        <v>100</v>
      </c>
      <c r="X57" s="10">
        <f t="shared" si="7"/>
        <v>100</v>
      </c>
      <c r="Y57" s="11" t="str">
        <f>IF(COUNTA(A57),IF(ISERROR(VLOOKUP(O57+AB57,計算!$A$16:$B$219,2)),"",VLOOKUP(O57+AB57,計算!$A$16:$B$219,2)),"")</f>
        <v/>
      </c>
      <c r="Z57" s="19" t="str">
        <f>IF(COUNTA(A57),IF(ISERROR(VLOOKUP(MIN(M57,N57,O57)+AB57,計算!$A$16:$B$219,2)),"",VLOOKUP(MIN(M57,N57,O57)+AB57,計算!$A$16:$B$219,2)),"")</f>
        <v/>
      </c>
      <c r="AB57" s="20">
        <v>400</v>
      </c>
    </row>
    <row r="58" spans="1:28" x14ac:dyDescent="0.15">
      <c r="A58" s="16"/>
      <c r="B58" s="41" t="str">
        <f>IF(A58="","",団体設定!$B$6&amp;"-A"&amp;団体設定!$H$5&amp;"-"&amp;A58)</f>
        <v/>
      </c>
      <c r="C58" s="53"/>
      <c r="D58" s="16"/>
      <c r="E58" s="16"/>
      <c r="F58" s="16"/>
      <c r="G58" s="12" t="s">
        <v>57</v>
      </c>
      <c r="H58" s="16"/>
      <c r="I58" s="12" t="s">
        <v>58</v>
      </c>
      <c r="J58" s="16"/>
      <c r="K58" s="12" t="s">
        <v>60</v>
      </c>
      <c r="L58" s="7" t="s">
        <v>68</v>
      </c>
      <c r="M58" s="16"/>
      <c r="N58" s="16"/>
      <c r="O58" s="16"/>
      <c r="P58" s="13">
        <f t="shared" si="3"/>
        <v>0</v>
      </c>
      <c r="Q58" s="9">
        <f t="shared" si="8"/>
        <v>100</v>
      </c>
      <c r="R58" s="10">
        <f t="shared" si="0"/>
        <v>100</v>
      </c>
      <c r="S58" s="11" t="str">
        <f>IF(COUNTA(A58),IF(ISERROR(VLOOKUP(M58+AB58,計算!$A$16:$B$219,2)),"",VLOOKUP(M58+AB58,計算!$A$16:$B$219,2)),"")</f>
        <v/>
      </c>
      <c r="T58" s="9">
        <f t="shared" si="4"/>
        <v>100</v>
      </c>
      <c r="U58" s="10">
        <f t="shared" si="5"/>
        <v>100</v>
      </c>
      <c r="V58" s="11" t="str">
        <f>IF(COUNTA(A58),IF(ISERROR(VLOOKUP(N58+AB58,計算!$A$16:$B$219,2)),"",VLOOKUP(N58+AB58,計算!$A$16:$B$219,2)),"")</f>
        <v/>
      </c>
      <c r="W58" s="9">
        <f t="shared" si="6"/>
        <v>100</v>
      </c>
      <c r="X58" s="10">
        <f t="shared" si="7"/>
        <v>100</v>
      </c>
      <c r="Y58" s="11" t="str">
        <f>IF(COUNTA(A58),IF(ISERROR(VLOOKUP(O58+AB58,計算!$A$16:$B$219,2)),"",VLOOKUP(O58+AB58,計算!$A$16:$B$219,2)),"")</f>
        <v/>
      </c>
      <c r="Z58" s="19" t="str">
        <f>IF(COUNTA(A58),IF(ISERROR(VLOOKUP(MIN(M58,N58,O58)+AB58,計算!$A$16:$B$219,2)),"",VLOOKUP(MIN(M58,N58,O58)+AB58,計算!$A$16:$B$219,2)),"")</f>
        <v/>
      </c>
      <c r="AB58" s="20">
        <v>400</v>
      </c>
    </row>
    <row r="59" spans="1:28" x14ac:dyDescent="0.15">
      <c r="A59" s="16"/>
      <c r="B59" s="41" t="str">
        <f>IF(A59="","",団体設定!$B$6&amp;"-A"&amp;団体設定!$H$5&amp;"-"&amp;A59)</f>
        <v/>
      </c>
      <c r="C59" s="53"/>
      <c r="D59" s="16"/>
      <c r="E59" s="16"/>
      <c r="F59" s="16"/>
      <c r="G59" s="12" t="s">
        <v>57</v>
      </c>
      <c r="H59" s="16"/>
      <c r="I59" s="12" t="s">
        <v>58</v>
      </c>
      <c r="J59" s="16"/>
      <c r="K59" s="12" t="s">
        <v>60</v>
      </c>
      <c r="L59" s="7" t="s">
        <v>68</v>
      </c>
      <c r="M59" s="16"/>
      <c r="N59" s="16"/>
      <c r="O59" s="16"/>
      <c r="P59" s="13">
        <f t="shared" si="3"/>
        <v>0</v>
      </c>
      <c r="Q59" s="9">
        <f t="shared" si="8"/>
        <v>100</v>
      </c>
      <c r="R59" s="10">
        <f t="shared" si="0"/>
        <v>100</v>
      </c>
      <c r="S59" s="11" t="str">
        <f>IF(COUNTA(A59),IF(ISERROR(VLOOKUP(M59+AB59,計算!$A$16:$B$219,2)),"",VLOOKUP(M59+AB59,計算!$A$16:$B$219,2)),"")</f>
        <v/>
      </c>
      <c r="T59" s="9">
        <f t="shared" si="4"/>
        <v>100</v>
      </c>
      <c r="U59" s="10">
        <f t="shared" si="5"/>
        <v>100</v>
      </c>
      <c r="V59" s="11" t="str">
        <f>IF(COUNTA(A59),IF(ISERROR(VLOOKUP(N59+AB59,計算!$A$16:$B$219,2)),"",VLOOKUP(N59+AB59,計算!$A$16:$B$219,2)),"")</f>
        <v/>
      </c>
      <c r="W59" s="9">
        <f t="shared" si="6"/>
        <v>100</v>
      </c>
      <c r="X59" s="10">
        <f t="shared" si="7"/>
        <v>100</v>
      </c>
      <c r="Y59" s="11" t="str">
        <f>IF(COUNTA(A59),IF(ISERROR(VLOOKUP(O59+AB59,計算!$A$16:$B$219,2)),"",VLOOKUP(O59+AB59,計算!$A$16:$B$219,2)),"")</f>
        <v/>
      </c>
      <c r="Z59" s="19" t="str">
        <f>IF(COUNTA(A59),IF(ISERROR(VLOOKUP(MIN(M59,N59,O59)+AB59,計算!$A$16:$B$219,2)),"",VLOOKUP(MIN(M59,N59,O59)+AB59,計算!$A$16:$B$219,2)),"")</f>
        <v/>
      </c>
      <c r="AB59" s="20">
        <v>400</v>
      </c>
    </row>
    <row r="60" spans="1:28" x14ac:dyDescent="0.15">
      <c r="A60" s="16"/>
      <c r="B60" s="41" t="str">
        <f>IF(A60="","",団体設定!$B$6&amp;"-A"&amp;団体設定!$H$5&amp;"-"&amp;A60)</f>
        <v/>
      </c>
      <c r="C60" s="53"/>
      <c r="D60" s="16"/>
      <c r="E60" s="16"/>
      <c r="F60" s="16"/>
      <c r="G60" s="12" t="s">
        <v>57</v>
      </c>
      <c r="H60" s="16"/>
      <c r="I60" s="12" t="s">
        <v>58</v>
      </c>
      <c r="J60" s="16"/>
      <c r="K60" s="12" t="s">
        <v>60</v>
      </c>
      <c r="L60" s="7" t="s">
        <v>68</v>
      </c>
      <c r="M60" s="16"/>
      <c r="N60" s="16"/>
      <c r="O60" s="16"/>
      <c r="P60" s="13">
        <f t="shared" si="3"/>
        <v>0</v>
      </c>
      <c r="Q60" s="9">
        <f t="shared" si="8"/>
        <v>100</v>
      </c>
      <c r="R60" s="10">
        <f t="shared" si="0"/>
        <v>100</v>
      </c>
      <c r="S60" s="11" t="str">
        <f>IF(COUNTA(A60),IF(ISERROR(VLOOKUP(M60+AB60,計算!$A$16:$B$219,2)),"",VLOOKUP(M60+AB60,計算!$A$16:$B$219,2)),"")</f>
        <v/>
      </c>
      <c r="T60" s="9">
        <f t="shared" si="4"/>
        <v>100</v>
      </c>
      <c r="U60" s="10">
        <f t="shared" si="5"/>
        <v>100</v>
      </c>
      <c r="V60" s="11" t="str">
        <f>IF(COUNTA(A60),IF(ISERROR(VLOOKUP(N60+AB60,計算!$A$16:$B$219,2)),"",VLOOKUP(N60+AB60,計算!$A$16:$B$219,2)),"")</f>
        <v/>
      </c>
      <c r="W60" s="9">
        <f t="shared" si="6"/>
        <v>100</v>
      </c>
      <c r="X60" s="10">
        <f t="shared" si="7"/>
        <v>100</v>
      </c>
      <c r="Y60" s="11" t="str">
        <f>IF(COUNTA(A60),IF(ISERROR(VLOOKUP(O60+AB60,計算!$A$16:$B$219,2)),"",VLOOKUP(O60+AB60,計算!$A$16:$B$219,2)),"")</f>
        <v/>
      </c>
      <c r="Z60" s="19" t="str">
        <f>IF(COUNTA(A60),IF(ISERROR(VLOOKUP(MIN(M60,N60,O60)+AB60,計算!$A$16:$B$219,2)),"",VLOOKUP(MIN(M60,N60,O60)+AB60,計算!$A$16:$B$219,2)),"")</f>
        <v/>
      </c>
      <c r="AB60" s="20">
        <v>400</v>
      </c>
    </row>
    <row r="61" spans="1:28" x14ac:dyDescent="0.15">
      <c r="A61" s="16"/>
      <c r="B61" s="41" t="str">
        <f>IF(A61="","",団体設定!$B$6&amp;"-A"&amp;団体設定!$H$5&amp;"-"&amp;A61)</f>
        <v/>
      </c>
      <c r="C61" s="53"/>
      <c r="D61" s="16"/>
      <c r="E61" s="16"/>
      <c r="F61" s="16"/>
      <c r="G61" s="12" t="s">
        <v>57</v>
      </c>
      <c r="H61" s="16"/>
      <c r="I61" s="12" t="s">
        <v>58</v>
      </c>
      <c r="J61" s="16"/>
      <c r="K61" s="12" t="s">
        <v>60</v>
      </c>
      <c r="L61" s="7" t="s">
        <v>68</v>
      </c>
      <c r="M61" s="16"/>
      <c r="N61" s="16"/>
      <c r="O61" s="16"/>
      <c r="P61" s="13">
        <f t="shared" si="3"/>
        <v>0</v>
      </c>
      <c r="Q61" s="9">
        <f t="shared" si="8"/>
        <v>100</v>
      </c>
      <c r="R61" s="10">
        <f t="shared" si="0"/>
        <v>100</v>
      </c>
      <c r="S61" s="11" t="str">
        <f>IF(COUNTA(A61),IF(ISERROR(VLOOKUP(M61+AB61,計算!$A$16:$B$219,2)),"",VLOOKUP(M61+AB61,計算!$A$16:$B$219,2)),"")</f>
        <v/>
      </c>
      <c r="T61" s="9">
        <f t="shared" si="4"/>
        <v>100</v>
      </c>
      <c r="U61" s="10">
        <f t="shared" si="5"/>
        <v>100</v>
      </c>
      <c r="V61" s="11" t="str">
        <f>IF(COUNTA(A61),IF(ISERROR(VLOOKUP(N61+AB61,計算!$A$16:$B$219,2)),"",VLOOKUP(N61+AB61,計算!$A$16:$B$219,2)),"")</f>
        <v/>
      </c>
      <c r="W61" s="9">
        <f t="shared" si="6"/>
        <v>100</v>
      </c>
      <c r="X61" s="10">
        <f t="shared" si="7"/>
        <v>100</v>
      </c>
      <c r="Y61" s="11" t="str">
        <f>IF(COUNTA(A61),IF(ISERROR(VLOOKUP(O61+AB61,計算!$A$16:$B$219,2)),"",VLOOKUP(O61+AB61,計算!$A$16:$B$219,2)),"")</f>
        <v/>
      </c>
      <c r="Z61" s="19" t="str">
        <f>IF(COUNTA(A61),IF(ISERROR(VLOOKUP(MIN(M61,N61,O61)+AB61,計算!$A$16:$B$219,2)),"",VLOOKUP(MIN(M61,N61,O61)+AB61,計算!$A$16:$B$219,2)),"")</f>
        <v/>
      </c>
      <c r="AB61" s="20">
        <v>400</v>
      </c>
    </row>
    <row r="62" spans="1:28" x14ac:dyDescent="0.15">
      <c r="A62" s="16"/>
      <c r="B62" s="41" t="str">
        <f>IF(A62="","",団体設定!$B$6&amp;"-A"&amp;団体設定!$H$5&amp;"-"&amp;A62)</f>
        <v/>
      </c>
      <c r="C62" s="53"/>
      <c r="D62" s="16"/>
      <c r="E62" s="16"/>
      <c r="F62" s="16"/>
      <c r="G62" s="12" t="s">
        <v>57</v>
      </c>
      <c r="H62" s="16"/>
      <c r="I62" s="12" t="s">
        <v>58</v>
      </c>
      <c r="J62" s="16"/>
      <c r="K62" s="12" t="s">
        <v>60</v>
      </c>
      <c r="L62" s="7" t="s">
        <v>68</v>
      </c>
      <c r="M62" s="16"/>
      <c r="N62" s="16"/>
      <c r="O62" s="16"/>
      <c r="P62" s="13">
        <f t="shared" si="3"/>
        <v>0</v>
      </c>
      <c r="Q62" s="9">
        <f t="shared" si="8"/>
        <v>100</v>
      </c>
      <c r="R62" s="10">
        <f t="shared" si="0"/>
        <v>100</v>
      </c>
      <c r="S62" s="11" t="str">
        <f>IF(COUNTA(A62),IF(ISERROR(VLOOKUP(M62+AB62,計算!$A$16:$B$219,2)),"",VLOOKUP(M62+AB62,計算!$A$16:$B$219,2)),"")</f>
        <v/>
      </c>
      <c r="T62" s="9">
        <f t="shared" si="4"/>
        <v>100</v>
      </c>
      <c r="U62" s="10">
        <f t="shared" si="5"/>
        <v>100</v>
      </c>
      <c r="V62" s="11" t="str">
        <f>IF(COUNTA(A62),IF(ISERROR(VLOOKUP(N62+AB62,計算!$A$16:$B$219,2)),"",VLOOKUP(N62+AB62,計算!$A$16:$B$219,2)),"")</f>
        <v/>
      </c>
      <c r="W62" s="9">
        <f t="shared" si="6"/>
        <v>100</v>
      </c>
      <c r="X62" s="10">
        <f t="shared" si="7"/>
        <v>100</v>
      </c>
      <c r="Y62" s="11" t="str">
        <f>IF(COUNTA(A62),IF(ISERROR(VLOOKUP(O62+AB62,計算!$A$16:$B$219,2)),"",VLOOKUP(O62+AB62,計算!$A$16:$B$219,2)),"")</f>
        <v/>
      </c>
      <c r="Z62" s="19" t="str">
        <f>IF(COUNTA(A62),IF(ISERROR(VLOOKUP(MIN(M62,N62,O62)+AB62,計算!$A$16:$B$219,2)),"",VLOOKUP(MIN(M62,N62,O62)+AB62,計算!$A$16:$B$219,2)),"")</f>
        <v/>
      </c>
      <c r="AB62" s="20">
        <v>400</v>
      </c>
    </row>
    <row r="63" spans="1:28" x14ac:dyDescent="0.15">
      <c r="A63" s="16"/>
      <c r="B63" s="41" t="str">
        <f>IF(A63="","",団体設定!$B$6&amp;"-A"&amp;団体設定!$H$5&amp;"-"&amp;A63)</f>
        <v/>
      </c>
      <c r="C63" s="53"/>
      <c r="D63" s="16"/>
      <c r="E63" s="16"/>
      <c r="F63" s="16"/>
      <c r="G63" s="12" t="s">
        <v>57</v>
      </c>
      <c r="H63" s="16"/>
      <c r="I63" s="12" t="s">
        <v>58</v>
      </c>
      <c r="J63" s="16"/>
      <c r="K63" s="12" t="s">
        <v>60</v>
      </c>
      <c r="L63" s="7" t="s">
        <v>68</v>
      </c>
      <c r="M63" s="16"/>
      <c r="N63" s="16"/>
      <c r="O63" s="16"/>
      <c r="P63" s="13">
        <f t="shared" si="3"/>
        <v>0</v>
      </c>
      <c r="Q63" s="9">
        <f t="shared" si="8"/>
        <v>100</v>
      </c>
      <c r="R63" s="10">
        <f t="shared" si="0"/>
        <v>100</v>
      </c>
      <c r="S63" s="11" t="str">
        <f>IF(COUNTA(A63),IF(ISERROR(VLOOKUP(M63+AB63,計算!$A$16:$B$219,2)),"",VLOOKUP(M63+AB63,計算!$A$16:$B$219,2)),"")</f>
        <v/>
      </c>
      <c r="T63" s="9">
        <f t="shared" si="4"/>
        <v>100</v>
      </c>
      <c r="U63" s="10">
        <f t="shared" si="5"/>
        <v>100</v>
      </c>
      <c r="V63" s="11" t="str">
        <f>IF(COUNTA(A63),IF(ISERROR(VLOOKUP(N63+AB63,計算!$A$16:$B$219,2)),"",VLOOKUP(N63+AB63,計算!$A$16:$B$219,2)),"")</f>
        <v/>
      </c>
      <c r="W63" s="9">
        <f t="shared" si="6"/>
        <v>100</v>
      </c>
      <c r="X63" s="10">
        <f t="shared" si="7"/>
        <v>100</v>
      </c>
      <c r="Y63" s="11" t="str">
        <f>IF(COUNTA(A63),IF(ISERROR(VLOOKUP(O63+AB63,計算!$A$16:$B$219,2)),"",VLOOKUP(O63+AB63,計算!$A$16:$B$219,2)),"")</f>
        <v/>
      </c>
      <c r="Z63" s="19" t="str">
        <f>IF(COUNTA(A63),IF(ISERROR(VLOOKUP(MIN(M63,N63,O63)+AB63,計算!$A$16:$B$219,2)),"",VLOOKUP(MIN(M63,N63,O63)+AB63,計算!$A$16:$B$219,2)),"")</f>
        <v/>
      </c>
      <c r="AB63" s="20">
        <v>400</v>
      </c>
    </row>
    <row r="64" spans="1:28" x14ac:dyDescent="0.15">
      <c r="A64" s="16"/>
      <c r="B64" s="41" t="str">
        <f>IF(A64="","",団体設定!$B$6&amp;"-A"&amp;団体設定!$H$5&amp;"-"&amp;A64)</f>
        <v/>
      </c>
      <c r="C64" s="53"/>
      <c r="D64" s="16"/>
      <c r="E64" s="16"/>
      <c r="F64" s="16"/>
      <c r="G64" s="12" t="s">
        <v>57</v>
      </c>
      <c r="H64" s="16"/>
      <c r="I64" s="12" t="s">
        <v>58</v>
      </c>
      <c r="J64" s="16"/>
      <c r="K64" s="12" t="s">
        <v>60</v>
      </c>
      <c r="L64" s="7" t="s">
        <v>68</v>
      </c>
      <c r="M64" s="16"/>
      <c r="N64" s="16"/>
      <c r="O64" s="16"/>
      <c r="P64" s="13">
        <f t="shared" si="3"/>
        <v>0</v>
      </c>
      <c r="Q64" s="9">
        <f t="shared" si="8"/>
        <v>100</v>
      </c>
      <c r="R64" s="10">
        <f t="shared" si="0"/>
        <v>100</v>
      </c>
      <c r="S64" s="11" t="str">
        <f>IF(COUNTA(A64),IF(ISERROR(VLOOKUP(M64+AB64,計算!$A$16:$B$219,2)),"",VLOOKUP(M64+AB64,計算!$A$16:$B$219,2)),"")</f>
        <v/>
      </c>
      <c r="T64" s="9">
        <f t="shared" si="4"/>
        <v>100</v>
      </c>
      <c r="U64" s="10">
        <f t="shared" si="5"/>
        <v>100</v>
      </c>
      <c r="V64" s="11" t="str">
        <f>IF(COUNTA(A64),IF(ISERROR(VLOOKUP(N64+AB64,計算!$A$16:$B$219,2)),"",VLOOKUP(N64+AB64,計算!$A$16:$B$219,2)),"")</f>
        <v/>
      </c>
      <c r="W64" s="9">
        <f t="shared" si="6"/>
        <v>100</v>
      </c>
      <c r="X64" s="10">
        <f t="shared" si="7"/>
        <v>100</v>
      </c>
      <c r="Y64" s="11" t="str">
        <f>IF(COUNTA(A64),IF(ISERROR(VLOOKUP(O64+AB64,計算!$A$16:$B$219,2)),"",VLOOKUP(O64+AB64,計算!$A$16:$B$219,2)),"")</f>
        <v/>
      </c>
      <c r="Z64" s="19" t="str">
        <f>IF(COUNTA(A64),IF(ISERROR(VLOOKUP(MIN(M64,N64,O64)+AB64,計算!$A$16:$B$219,2)),"",VLOOKUP(MIN(M64,N64,O64)+AB64,計算!$A$16:$B$219,2)),"")</f>
        <v/>
      </c>
      <c r="AB64" s="20">
        <v>400</v>
      </c>
    </row>
    <row r="65" spans="1:28" x14ac:dyDescent="0.15">
      <c r="A65" s="16"/>
      <c r="B65" s="41" t="str">
        <f>IF(A65="","",団体設定!$B$6&amp;"-A"&amp;団体設定!$H$5&amp;"-"&amp;A65)</f>
        <v/>
      </c>
      <c r="C65" s="53"/>
      <c r="D65" s="16"/>
      <c r="E65" s="16"/>
      <c r="F65" s="16"/>
      <c r="G65" s="12" t="s">
        <v>57</v>
      </c>
      <c r="H65" s="16"/>
      <c r="I65" s="12" t="s">
        <v>58</v>
      </c>
      <c r="J65" s="16"/>
      <c r="K65" s="12" t="s">
        <v>60</v>
      </c>
      <c r="L65" s="7" t="s">
        <v>68</v>
      </c>
      <c r="M65" s="16"/>
      <c r="N65" s="16"/>
      <c r="O65" s="16"/>
      <c r="P65" s="13">
        <f t="shared" si="3"/>
        <v>0</v>
      </c>
      <c r="Q65" s="9">
        <f t="shared" si="8"/>
        <v>100</v>
      </c>
      <c r="R65" s="10">
        <f t="shared" si="0"/>
        <v>100</v>
      </c>
      <c r="S65" s="11" t="str">
        <f>IF(COUNTA(A65),IF(ISERROR(VLOOKUP(M65+AB65,計算!$A$16:$B$219,2)),"",VLOOKUP(M65+AB65,計算!$A$16:$B$219,2)),"")</f>
        <v/>
      </c>
      <c r="T65" s="9">
        <f t="shared" si="4"/>
        <v>100</v>
      </c>
      <c r="U65" s="10">
        <f t="shared" si="5"/>
        <v>100</v>
      </c>
      <c r="V65" s="11" t="str">
        <f>IF(COUNTA(A65),IF(ISERROR(VLOOKUP(N65+AB65,計算!$A$16:$B$219,2)),"",VLOOKUP(N65+AB65,計算!$A$16:$B$219,2)),"")</f>
        <v/>
      </c>
      <c r="W65" s="9">
        <f t="shared" si="6"/>
        <v>100</v>
      </c>
      <c r="X65" s="10">
        <f t="shared" si="7"/>
        <v>100</v>
      </c>
      <c r="Y65" s="11" t="str">
        <f>IF(COUNTA(A65),IF(ISERROR(VLOOKUP(O65+AB65,計算!$A$16:$B$219,2)),"",VLOOKUP(O65+AB65,計算!$A$16:$B$219,2)),"")</f>
        <v/>
      </c>
      <c r="Z65" s="19" t="str">
        <f>IF(COUNTA(A65),IF(ISERROR(VLOOKUP(MIN(M65,N65,O65)+AB65,計算!$A$16:$B$219,2)),"",VLOOKUP(MIN(M65,N65,O65)+AB65,計算!$A$16:$B$219,2)),"")</f>
        <v/>
      </c>
      <c r="AB65" s="20">
        <v>400</v>
      </c>
    </row>
    <row r="66" spans="1:28" x14ac:dyDescent="0.15">
      <c r="A66" s="16"/>
      <c r="B66" s="41" t="str">
        <f>IF(A66="","",団体設定!$B$6&amp;"-A"&amp;団体設定!$H$5&amp;"-"&amp;A66)</f>
        <v/>
      </c>
      <c r="C66" s="53"/>
      <c r="D66" s="16"/>
      <c r="E66" s="16"/>
      <c r="F66" s="16"/>
      <c r="G66" s="12" t="s">
        <v>57</v>
      </c>
      <c r="H66" s="16"/>
      <c r="I66" s="12" t="s">
        <v>58</v>
      </c>
      <c r="J66" s="16"/>
      <c r="K66" s="12" t="s">
        <v>60</v>
      </c>
      <c r="L66" s="7" t="s">
        <v>68</v>
      </c>
      <c r="M66" s="16"/>
      <c r="N66" s="16"/>
      <c r="O66" s="16"/>
      <c r="P66" s="13">
        <f t="shared" si="3"/>
        <v>0</v>
      </c>
      <c r="Q66" s="9">
        <f t="shared" si="8"/>
        <v>100</v>
      </c>
      <c r="R66" s="10">
        <f t="shared" si="0"/>
        <v>100</v>
      </c>
      <c r="S66" s="11" t="str">
        <f>IF(COUNTA(A66),IF(ISERROR(VLOOKUP(M66+AB66,計算!$A$16:$B$219,2)),"",VLOOKUP(M66+AB66,計算!$A$16:$B$219,2)),"")</f>
        <v/>
      </c>
      <c r="T66" s="9">
        <f t="shared" si="4"/>
        <v>100</v>
      </c>
      <c r="U66" s="10">
        <f t="shared" si="5"/>
        <v>100</v>
      </c>
      <c r="V66" s="11" t="str">
        <f>IF(COUNTA(A66),IF(ISERROR(VLOOKUP(N66+AB66,計算!$A$16:$B$219,2)),"",VLOOKUP(N66+AB66,計算!$A$16:$B$219,2)),"")</f>
        <v/>
      </c>
      <c r="W66" s="9">
        <f t="shared" si="6"/>
        <v>100</v>
      </c>
      <c r="X66" s="10">
        <f t="shared" si="7"/>
        <v>100</v>
      </c>
      <c r="Y66" s="11" t="str">
        <f>IF(COUNTA(A66),IF(ISERROR(VLOOKUP(O66+AB66,計算!$A$16:$B$219,2)),"",VLOOKUP(O66+AB66,計算!$A$16:$B$219,2)),"")</f>
        <v/>
      </c>
      <c r="Z66" s="19" t="str">
        <f>IF(COUNTA(A66),IF(ISERROR(VLOOKUP(MIN(M66,N66,O66)+AB66,計算!$A$16:$B$219,2)),"",VLOOKUP(MIN(M66,N66,O66)+AB66,計算!$A$16:$B$219,2)),"")</f>
        <v/>
      </c>
      <c r="AB66" s="20">
        <v>400</v>
      </c>
    </row>
    <row r="67" spans="1:28" x14ac:dyDescent="0.15">
      <c r="A67" s="16"/>
      <c r="B67" s="41" t="str">
        <f>IF(A67="","",団体設定!$B$6&amp;"-A"&amp;団体設定!$H$5&amp;"-"&amp;A67)</f>
        <v/>
      </c>
      <c r="C67" s="53"/>
      <c r="D67" s="16"/>
      <c r="E67" s="16"/>
      <c r="F67" s="16"/>
      <c r="G67" s="12" t="s">
        <v>57</v>
      </c>
      <c r="H67" s="16"/>
      <c r="I67" s="12" t="s">
        <v>58</v>
      </c>
      <c r="J67" s="16"/>
      <c r="K67" s="12" t="s">
        <v>60</v>
      </c>
      <c r="L67" s="7" t="s">
        <v>68</v>
      </c>
      <c r="M67" s="16"/>
      <c r="N67" s="16"/>
      <c r="O67" s="16"/>
      <c r="P67" s="13">
        <f t="shared" si="3"/>
        <v>0</v>
      </c>
      <c r="Q67" s="9">
        <f t="shared" si="8"/>
        <v>100</v>
      </c>
      <c r="R67" s="10">
        <f t="shared" si="0"/>
        <v>100</v>
      </c>
      <c r="S67" s="11" t="str">
        <f>IF(COUNTA(A67),IF(ISERROR(VLOOKUP(M67+AB67,計算!$A$16:$B$219,2)),"",VLOOKUP(M67+AB67,計算!$A$16:$B$219,2)),"")</f>
        <v/>
      </c>
      <c r="T67" s="9">
        <f t="shared" si="4"/>
        <v>100</v>
      </c>
      <c r="U67" s="10">
        <f t="shared" si="5"/>
        <v>100</v>
      </c>
      <c r="V67" s="11" t="str">
        <f>IF(COUNTA(A67),IF(ISERROR(VLOOKUP(N67+AB67,計算!$A$16:$B$219,2)),"",VLOOKUP(N67+AB67,計算!$A$16:$B$219,2)),"")</f>
        <v/>
      </c>
      <c r="W67" s="9">
        <f t="shared" si="6"/>
        <v>100</v>
      </c>
      <c r="X67" s="10">
        <f t="shared" si="7"/>
        <v>100</v>
      </c>
      <c r="Y67" s="11" t="str">
        <f>IF(COUNTA(A67),IF(ISERROR(VLOOKUP(O67+AB67,計算!$A$16:$B$219,2)),"",VLOOKUP(O67+AB67,計算!$A$16:$B$219,2)),"")</f>
        <v/>
      </c>
      <c r="Z67" s="19" t="str">
        <f>IF(COUNTA(A67),IF(ISERROR(VLOOKUP(MIN(M67,N67,O67)+AB67,計算!$A$16:$B$219,2)),"",VLOOKUP(MIN(M67,N67,O67)+AB67,計算!$A$16:$B$219,2)),"")</f>
        <v/>
      </c>
      <c r="AB67" s="20">
        <v>400</v>
      </c>
    </row>
    <row r="68" spans="1:28" x14ac:dyDescent="0.15">
      <c r="A68" s="16"/>
      <c r="B68" s="41" t="str">
        <f>IF(A68="","",団体設定!$B$6&amp;"-A"&amp;団体設定!$H$5&amp;"-"&amp;A68)</f>
        <v/>
      </c>
      <c r="C68" s="53"/>
      <c r="D68" s="16"/>
      <c r="E68" s="16"/>
      <c r="F68" s="16"/>
      <c r="G68" s="12" t="s">
        <v>57</v>
      </c>
      <c r="H68" s="16"/>
      <c r="I68" s="12" t="s">
        <v>58</v>
      </c>
      <c r="J68" s="16"/>
      <c r="K68" s="12" t="s">
        <v>60</v>
      </c>
      <c r="L68" s="7" t="s">
        <v>68</v>
      </c>
      <c r="M68" s="16"/>
      <c r="N68" s="16"/>
      <c r="O68" s="16"/>
      <c r="P68" s="13">
        <f t="shared" si="3"/>
        <v>0</v>
      </c>
      <c r="Q68" s="9">
        <f t="shared" si="8"/>
        <v>100</v>
      </c>
      <c r="R68" s="10">
        <f t="shared" si="0"/>
        <v>100</v>
      </c>
      <c r="S68" s="11" t="str">
        <f>IF(COUNTA(A68),IF(ISERROR(VLOOKUP(M68+AB68,計算!$A$16:$B$219,2)),"",VLOOKUP(M68+AB68,計算!$A$16:$B$219,2)),"")</f>
        <v/>
      </c>
      <c r="T68" s="9">
        <f t="shared" si="4"/>
        <v>100</v>
      </c>
      <c r="U68" s="10">
        <f t="shared" si="5"/>
        <v>100</v>
      </c>
      <c r="V68" s="11" t="str">
        <f>IF(COUNTA(A68),IF(ISERROR(VLOOKUP(N68+AB68,計算!$A$16:$B$219,2)),"",VLOOKUP(N68+AB68,計算!$A$16:$B$219,2)),"")</f>
        <v/>
      </c>
      <c r="W68" s="9">
        <f t="shared" si="6"/>
        <v>100</v>
      </c>
      <c r="X68" s="10">
        <f t="shared" si="7"/>
        <v>100</v>
      </c>
      <c r="Y68" s="11" t="str">
        <f>IF(COUNTA(A68),IF(ISERROR(VLOOKUP(O68+AB68,計算!$A$16:$B$219,2)),"",VLOOKUP(O68+AB68,計算!$A$16:$B$219,2)),"")</f>
        <v/>
      </c>
      <c r="Z68" s="19" t="str">
        <f>IF(COUNTA(A68),IF(ISERROR(VLOOKUP(MIN(M68,N68,O68)+AB68,計算!$A$16:$B$219,2)),"",VLOOKUP(MIN(M68,N68,O68)+AB68,計算!$A$16:$B$219,2)),"")</f>
        <v/>
      </c>
      <c r="AB68" s="20">
        <v>400</v>
      </c>
    </row>
    <row r="69" spans="1:28" x14ac:dyDescent="0.15">
      <c r="A69" s="16"/>
      <c r="B69" s="41" t="str">
        <f>IF(A69="","",団体設定!$B$6&amp;"-A"&amp;団体設定!$H$5&amp;"-"&amp;A69)</f>
        <v/>
      </c>
      <c r="C69" s="53"/>
      <c r="D69" s="16"/>
      <c r="E69" s="16"/>
      <c r="F69" s="16"/>
      <c r="G69" s="12" t="s">
        <v>57</v>
      </c>
      <c r="H69" s="16"/>
      <c r="I69" s="12" t="s">
        <v>58</v>
      </c>
      <c r="J69" s="16"/>
      <c r="K69" s="12" t="s">
        <v>60</v>
      </c>
      <c r="L69" s="7" t="s">
        <v>68</v>
      </c>
      <c r="M69" s="16"/>
      <c r="N69" s="16"/>
      <c r="O69" s="16"/>
      <c r="P69" s="13">
        <f t="shared" si="3"/>
        <v>0</v>
      </c>
      <c r="Q69" s="9">
        <f t="shared" si="8"/>
        <v>100</v>
      </c>
      <c r="R69" s="10">
        <f t="shared" si="0"/>
        <v>100</v>
      </c>
      <c r="S69" s="11" t="str">
        <f>IF(COUNTA(A69),IF(ISERROR(VLOOKUP(M69+AB69,計算!$A$16:$B$219,2)),"",VLOOKUP(M69+AB69,計算!$A$16:$B$219,2)),"")</f>
        <v/>
      </c>
      <c r="T69" s="9">
        <f t="shared" si="4"/>
        <v>100</v>
      </c>
      <c r="U69" s="10">
        <f t="shared" si="5"/>
        <v>100</v>
      </c>
      <c r="V69" s="11" t="str">
        <f>IF(COUNTA(A69),IF(ISERROR(VLOOKUP(N69+AB69,計算!$A$16:$B$219,2)),"",VLOOKUP(N69+AB69,計算!$A$16:$B$219,2)),"")</f>
        <v/>
      </c>
      <c r="W69" s="9">
        <f t="shared" si="6"/>
        <v>100</v>
      </c>
      <c r="X69" s="10">
        <f t="shared" si="7"/>
        <v>100</v>
      </c>
      <c r="Y69" s="11" t="str">
        <f>IF(COUNTA(A69),IF(ISERROR(VLOOKUP(O69+AB69,計算!$A$16:$B$219,2)),"",VLOOKUP(O69+AB69,計算!$A$16:$B$219,2)),"")</f>
        <v/>
      </c>
      <c r="Z69" s="19" t="str">
        <f>IF(COUNTA(A69),IF(ISERROR(VLOOKUP(MIN(M69,N69,O69)+AB69,計算!$A$16:$B$219,2)),"",VLOOKUP(MIN(M69,N69,O69)+AB69,計算!$A$16:$B$219,2)),"")</f>
        <v/>
      </c>
      <c r="AB69" s="20">
        <v>400</v>
      </c>
    </row>
    <row r="70" spans="1:28" x14ac:dyDescent="0.15">
      <c r="A70" s="16"/>
      <c r="B70" s="41" t="str">
        <f>IF(A70="","",団体設定!$B$6&amp;"-A"&amp;団体設定!$H$5&amp;"-"&amp;A70)</f>
        <v/>
      </c>
      <c r="C70" s="53"/>
      <c r="D70" s="16"/>
      <c r="E70" s="16"/>
      <c r="F70" s="16"/>
      <c r="G70" s="12" t="s">
        <v>57</v>
      </c>
      <c r="H70" s="16"/>
      <c r="I70" s="12" t="s">
        <v>58</v>
      </c>
      <c r="J70" s="16"/>
      <c r="K70" s="12" t="s">
        <v>60</v>
      </c>
      <c r="L70" s="7" t="s">
        <v>68</v>
      </c>
      <c r="M70" s="16"/>
      <c r="N70" s="16"/>
      <c r="O70" s="16"/>
      <c r="P70" s="13">
        <f t="shared" si="3"/>
        <v>0</v>
      </c>
      <c r="Q70" s="9">
        <f t="shared" si="8"/>
        <v>100</v>
      </c>
      <c r="R70" s="10">
        <f t="shared" ref="R70:R133" si="9">IF(RIGHT(Q70,1)="1",Q70-1,IF(RIGHT(Q70,1)="2",Q70-2,IF(RIGHT(Q70,1)="3",Q70-3,IF(RIGHT(Q70,1)="4",Q70-4,IF(RIGHT(Q70,1)="6",Q70-1,IF(RIGHT(Q70,1)="7",Q70-2,IF(RIGHT(Q70,1)="8",Q70-3,IF(RIGHT(Q70,1)="9",Q70-4,Q70))))))))</f>
        <v>100</v>
      </c>
      <c r="S70" s="11" t="str">
        <f>IF(COUNTA(A70),IF(ISERROR(VLOOKUP(M70+AB70,計算!$A$16:$B$219,2)),"",VLOOKUP(M70+AB70,計算!$A$16:$B$219,2)),"")</f>
        <v/>
      </c>
      <c r="T70" s="9">
        <f t="shared" si="4"/>
        <v>100</v>
      </c>
      <c r="U70" s="10">
        <f t="shared" si="5"/>
        <v>100</v>
      </c>
      <c r="V70" s="11" t="str">
        <f>IF(COUNTA(A70),IF(ISERROR(VLOOKUP(N70+AB70,計算!$A$16:$B$219,2)),"",VLOOKUP(N70+AB70,計算!$A$16:$B$219,2)),"")</f>
        <v/>
      </c>
      <c r="W70" s="9">
        <f t="shared" si="6"/>
        <v>100</v>
      </c>
      <c r="X70" s="10">
        <f t="shared" si="7"/>
        <v>100</v>
      </c>
      <c r="Y70" s="11" t="str">
        <f>IF(COUNTA(A70),IF(ISERROR(VLOOKUP(O70+AB70,計算!$A$16:$B$219,2)),"",VLOOKUP(O70+AB70,計算!$A$16:$B$219,2)),"")</f>
        <v/>
      </c>
      <c r="Z70" s="19" t="str">
        <f>IF(COUNTA(A70),IF(ISERROR(VLOOKUP(MIN(M70,N70,O70)+AB70,計算!$A$16:$B$219,2)),"",VLOOKUP(MIN(M70,N70,O70)+AB70,計算!$A$16:$B$219,2)),"")</f>
        <v/>
      </c>
      <c r="AB70" s="20">
        <v>400</v>
      </c>
    </row>
    <row r="71" spans="1:28" x14ac:dyDescent="0.15">
      <c r="A71" s="16"/>
      <c r="B71" s="41" t="str">
        <f>IF(A71="","",団体設定!$B$6&amp;"-A"&amp;団体設定!$H$5&amp;"-"&amp;A71)</f>
        <v/>
      </c>
      <c r="C71" s="53"/>
      <c r="D71" s="16"/>
      <c r="E71" s="16"/>
      <c r="F71" s="16"/>
      <c r="G71" s="12" t="s">
        <v>57</v>
      </c>
      <c r="H71" s="16"/>
      <c r="I71" s="12" t="s">
        <v>58</v>
      </c>
      <c r="J71" s="16"/>
      <c r="K71" s="12" t="s">
        <v>60</v>
      </c>
      <c r="L71" s="7" t="s">
        <v>68</v>
      </c>
      <c r="M71" s="16"/>
      <c r="N71" s="16"/>
      <c r="O71" s="16"/>
      <c r="P71" s="13">
        <f t="shared" ref="P71:P134" si="10">M71+N71+O71</f>
        <v>0</v>
      </c>
      <c r="Q71" s="9">
        <f t="shared" si="8"/>
        <v>100</v>
      </c>
      <c r="R71" s="10">
        <f t="shared" si="9"/>
        <v>100</v>
      </c>
      <c r="S71" s="11" t="str">
        <f>IF(COUNTA(A71),IF(ISERROR(VLOOKUP(M71+AB71,計算!$A$16:$B$219,2)),"",VLOOKUP(M71+AB71,計算!$A$16:$B$219,2)),"")</f>
        <v/>
      </c>
      <c r="T71" s="9">
        <f t="shared" si="4"/>
        <v>100</v>
      </c>
      <c r="U71" s="10">
        <f t="shared" si="5"/>
        <v>100</v>
      </c>
      <c r="V71" s="11" t="str">
        <f>IF(COUNTA(A71),IF(ISERROR(VLOOKUP(N71+AB71,計算!$A$16:$B$219,2)),"",VLOOKUP(N71+AB71,計算!$A$16:$B$219,2)),"")</f>
        <v/>
      </c>
      <c r="W71" s="9">
        <f t="shared" si="6"/>
        <v>100</v>
      </c>
      <c r="X71" s="10">
        <f t="shared" si="7"/>
        <v>100</v>
      </c>
      <c r="Y71" s="11" t="str">
        <f>IF(COUNTA(A71),IF(ISERROR(VLOOKUP(O71+AB71,計算!$A$16:$B$219,2)),"",VLOOKUP(O71+AB71,計算!$A$16:$B$219,2)),"")</f>
        <v/>
      </c>
      <c r="Z71" s="19" t="str">
        <f>IF(COUNTA(A71),IF(ISERROR(VLOOKUP(MIN(M71,N71,O71)+AB71,計算!$A$16:$B$219,2)),"",VLOOKUP(MIN(M71,N71,O71)+AB71,計算!$A$16:$B$219,2)),"")</f>
        <v/>
      </c>
      <c r="AB71" s="20">
        <v>400</v>
      </c>
    </row>
    <row r="72" spans="1:28" x14ac:dyDescent="0.15">
      <c r="A72" s="16"/>
      <c r="B72" s="41" t="str">
        <f>IF(A72="","",団体設定!$B$6&amp;"-A"&amp;団体設定!$H$5&amp;"-"&amp;A72)</f>
        <v/>
      </c>
      <c r="C72" s="53"/>
      <c r="D72" s="16"/>
      <c r="E72" s="16"/>
      <c r="F72" s="16"/>
      <c r="G72" s="12" t="s">
        <v>57</v>
      </c>
      <c r="H72" s="16"/>
      <c r="I72" s="12" t="s">
        <v>58</v>
      </c>
      <c r="J72" s="16"/>
      <c r="K72" s="12" t="s">
        <v>60</v>
      </c>
      <c r="L72" s="7" t="s">
        <v>68</v>
      </c>
      <c r="M72" s="16"/>
      <c r="N72" s="16"/>
      <c r="O72" s="16"/>
      <c r="P72" s="13">
        <f t="shared" si="10"/>
        <v>0</v>
      </c>
      <c r="Q72" s="9">
        <f t="shared" si="8"/>
        <v>100</v>
      </c>
      <c r="R72" s="10">
        <f t="shared" si="9"/>
        <v>100</v>
      </c>
      <c r="S72" s="11" t="str">
        <f>IF(COUNTA(A72),IF(ISERROR(VLOOKUP(M72+AB72,計算!$A$16:$B$219,2)),"",VLOOKUP(M72+AB72,計算!$A$16:$B$219,2)),"")</f>
        <v/>
      </c>
      <c r="T72" s="9">
        <f t="shared" ref="T72:T135" si="11">N72+100</f>
        <v>100</v>
      </c>
      <c r="U72" s="10">
        <f t="shared" ref="U72:U135" si="12">IF(RIGHT(T72,1)="1",T72-1,IF(RIGHT(T72,1)="2",T72-2,IF(RIGHT(T72,1)="3",T72-3,IF(RIGHT(T72,1)="4",T72-4,IF(RIGHT(T72,1)="6",T72-1,IF(RIGHT(T72,1)="7",T72-2,IF(RIGHT(T72,1)="8",T72-3,IF(RIGHT(T72,1)="9",T72-4,T72))))))))</f>
        <v>100</v>
      </c>
      <c r="V72" s="11" t="str">
        <f>IF(COUNTA(A72),IF(ISERROR(VLOOKUP(N72+AB72,計算!$A$16:$B$219,2)),"",VLOOKUP(N72+AB72,計算!$A$16:$B$219,2)),"")</f>
        <v/>
      </c>
      <c r="W72" s="9">
        <f t="shared" ref="W72:W135" si="13">O72+100</f>
        <v>100</v>
      </c>
      <c r="X72" s="10">
        <f t="shared" ref="X72:X135" si="14">IF(RIGHT(W72,1)="1",W72-1,IF(RIGHT(W72,1)="2",W72-2,IF(RIGHT(W72,1)="3",W72-3,IF(RIGHT(W72,1)="4",W72-4,IF(RIGHT(W72,1)="6",W72-1,IF(RIGHT(W72,1)="7",W72-2,IF(RIGHT(W72,1)="8",W72-3,IF(RIGHT(W72,1)="9",W72-4,W72))))))))</f>
        <v>100</v>
      </c>
      <c r="Y72" s="11" t="str">
        <f>IF(COUNTA(A72),IF(ISERROR(VLOOKUP(O72+AB72,計算!$A$16:$B$219,2)),"",VLOOKUP(O72+AB72,計算!$A$16:$B$219,2)),"")</f>
        <v/>
      </c>
      <c r="Z72" s="19" t="str">
        <f>IF(COUNTA(A72),IF(ISERROR(VLOOKUP(MIN(M72,N72,O72)+AB72,計算!$A$16:$B$219,2)),"",VLOOKUP(MIN(M72,N72,O72)+AB72,計算!$A$16:$B$219,2)),"")</f>
        <v/>
      </c>
      <c r="AB72" s="20">
        <v>400</v>
      </c>
    </row>
    <row r="73" spans="1:28" x14ac:dyDescent="0.15">
      <c r="A73" s="16"/>
      <c r="B73" s="41" t="str">
        <f>IF(A73="","",団体設定!$B$6&amp;"-A"&amp;団体設定!$H$5&amp;"-"&amp;A73)</f>
        <v/>
      </c>
      <c r="C73" s="53"/>
      <c r="D73" s="16"/>
      <c r="E73" s="16"/>
      <c r="F73" s="16"/>
      <c r="G73" s="12" t="s">
        <v>57</v>
      </c>
      <c r="H73" s="16"/>
      <c r="I73" s="12" t="s">
        <v>58</v>
      </c>
      <c r="J73" s="16"/>
      <c r="K73" s="12" t="s">
        <v>60</v>
      </c>
      <c r="L73" s="7" t="s">
        <v>68</v>
      </c>
      <c r="M73" s="16"/>
      <c r="N73" s="16"/>
      <c r="O73" s="16"/>
      <c r="P73" s="13">
        <f t="shared" si="10"/>
        <v>0</v>
      </c>
      <c r="Q73" s="9">
        <f t="shared" ref="Q73:Q136" si="15">M73+100</f>
        <v>100</v>
      </c>
      <c r="R73" s="10">
        <f t="shared" si="9"/>
        <v>100</v>
      </c>
      <c r="S73" s="11" t="str">
        <f>IF(COUNTA(A73),IF(ISERROR(VLOOKUP(M73+AB73,計算!$A$16:$B$219,2)),"",VLOOKUP(M73+AB73,計算!$A$16:$B$219,2)),"")</f>
        <v/>
      </c>
      <c r="T73" s="9">
        <f t="shared" si="11"/>
        <v>100</v>
      </c>
      <c r="U73" s="10">
        <f t="shared" si="12"/>
        <v>100</v>
      </c>
      <c r="V73" s="11" t="str">
        <f>IF(COUNTA(A73),IF(ISERROR(VLOOKUP(N73+AB73,計算!$A$16:$B$219,2)),"",VLOOKUP(N73+AB73,計算!$A$16:$B$219,2)),"")</f>
        <v/>
      </c>
      <c r="W73" s="9">
        <f t="shared" si="13"/>
        <v>100</v>
      </c>
      <c r="X73" s="10">
        <f t="shared" si="14"/>
        <v>100</v>
      </c>
      <c r="Y73" s="11" t="str">
        <f>IF(COUNTA(A73),IF(ISERROR(VLOOKUP(O73+AB73,計算!$A$16:$B$219,2)),"",VLOOKUP(O73+AB73,計算!$A$16:$B$219,2)),"")</f>
        <v/>
      </c>
      <c r="Z73" s="19" t="str">
        <f>IF(COUNTA(A73),IF(ISERROR(VLOOKUP(MIN(M73,N73,O73)+AB73,計算!$A$16:$B$219,2)),"",VLOOKUP(MIN(M73,N73,O73)+AB73,計算!$A$16:$B$219,2)),"")</f>
        <v/>
      </c>
      <c r="AB73" s="20">
        <v>400</v>
      </c>
    </row>
    <row r="74" spans="1:28" x14ac:dyDescent="0.15">
      <c r="A74" s="16"/>
      <c r="B74" s="41" t="str">
        <f>IF(A74="","",団体設定!$B$6&amp;"-A"&amp;団体設定!$H$5&amp;"-"&amp;A74)</f>
        <v/>
      </c>
      <c r="C74" s="53"/>
      <c r="D74" s="16"/>
      <c r="E74" s="16"/>
      <c r="F74" s="16"/>
      <c r="G74" s="12" t="s">
        <v>57</v>
      </c>
      <c r="H74" s="16"/>
      <c r="I74" s="12" t="s">
        <v>58</v>
      </c>
      <c r="J74" s="16"/>
      <c r="K74" s="12" t="s">
        <v>60</v>
      </c>
      <c r="L74" s="7" t="s">
        <v>68</v>
      </c>
      <c r="M74" s="16"/>
      <c r="N74" s="16"/>
      <c r="O74" s="16"/>
      <c r="P74" s="13">
        <f t="shared" si="10"/>
        <v>0</v>
      </c>
      <c r="Q74" s="9">
        <f t="shared" si="15"/>
        <v>100</v>
      </c>
      <c r="R74" s="10">
        <f t="shared" si="9"/>
        <v>100</v>
      </c>
      <c r="S74" s="11" t="str">
        <f>IF(COUNTA(A74),IF(ISERROR(VLOOKUP(M74+AB74,計算!$A$16:$B$219,2)),"",VLOOKUP(M74+AB74,計算!$A$16:$B$219,2)),"")</f>
        <v/>
      </c>
      <c r="T74" s="9">
        <f t="shared" si="11"/>
        <v>100</v>
      </c>
      <c r="U74" s="10">
        <f t="shared" si="12"/>
        <v>100</v>
      </c>
      <c r="V74" s="11" t="str">
        <f>IF(COUNTA(A74),IF(ISERROR(VLOOKUP(N74+AB74,計算!$A$16:$B$219,2)),"",VLOOKUP(N74+AB74,計算!$A$16:$B$219,2)),"")</f>
        <v/>
      </c>
      <c r="W74" s="9">
        <f t="shared" si="13"/>
        <v>100</v>
      </c>
      <c r="X74" s="10">
        <f t="shared" si="14"/>
        <v>100</v>
      </c>
      <c r="Y74" s="11" t="str">
        <f>IF(COUNTA(A74),IF(ISERROR(VLOOKUP(O74+AB74,計算!$A$16:$B$219,2)),"",VLOOKUP(O74+AB74,計算!$A$16:$B$219,2)),"")</f>
        <v/>
      </c>
      <c r="Z74" s="19" t="str">
        <f>IF(COUNTA(A74),IF(ISERROR(VLOOKUP(MIN(M74,N74,O74)+AB74,計算!$A$16:$B$219,2)),"",VLOOKUP(MIN(M74,N74,O74)+AB74,計算!$A$16:$B$219,2)),"")</f>
        <v/>
      </c>
      <c r="AB74" s="20">
        <v>400</v>
      </c>
    </row>
    <row r="75" spans="1:28" x14ac:dyDescent="0.15">
      <c r="A75" s="16"/>
      <c r="B75" s="41" t="str">
        <f>IF(A75="","",団体設定!$B$6&amp;"-A"&amp;団体設定!$H$5&amp;"-"&amp;A75)</f>
        <v/>
      </c>
      <c r="C75" s="53"/>
      <c r="D75" s="16"/>
      <c r="E75" s="16"/>
      <c r="F75" s="16"/>
      <c r="G75" s="12" t="s">
        <v>57</v>
      </c>
      <c r="H75" s="16"/>
      <c r="I75" s="12" t="s">
        <v>58</v>
      </c>
      <c r="J75" s="16"/>
      <c r="K75" s="12" t="s">
        <v>60</v>
      </c>
      <c r="L75" s="7" t="s">
        <v>68</v>
      </c>
      <c r="M75" s="16"/>
      <c r="N75" s="16"/>
      <c r="O75" s="16"/>
      <c r="P75" s="13">
        <f t="shared" si="10"/>
        <v>0</v>
      </c>
      <c r="Q75" s="9">
        <f t="shared" si="15"/>
        <v>100</v>
      </c>
      <c r="R75" s="10">
        <f t="shared" si="9"/>
        <v>100</v>
      </c>
      <c r="S75" s="11" t="str">
        <f>IF(COUNTA(A75),IF(ISERROR(VLOOKUP(M75+AB75,計算!$A$16:$B$219,2)),"",VLOOKUP(M75+AB75,計算!$A$16:$B$219,2)),"")</f>
        <v/>
      </c>
      <c r="T75" s="9">
        <f t="shared" si="11"/>
        <v>100</v>
      </c>
      <c r="U75" s="10">
        <f t="shared" si="12"/>
        <v>100</v>
      </c>
      <c r="V75" s="11" t="str">
        <f>IF(COUNTA(A75),IF(ISERROR(VLOOKUP(N75+AB75,計算!$A$16:$B$219,2)),"",VLOOKUP(N75+AB75,計算!$A$16:$B$219,2)),"")</f>
        <v/>
      </c>
      <c r="W75" s="9">
        <f t="shared" si="13"/>
        <v>100</v>
      </c>
      <c r="X75" s="10">
        <f t="shared" si="14"/>
        <v>100</v>
      </c>
      <c r="Y75" s="11" t="str">
        <f>IF(COUNTA(A75),IF(ISERROR(VLOOKUP(O75+AB75,計算!$A$16:$B$219,2)),"",VLOOKUP(O75+AB75,計算!$A$16:$B$219,2)),"")</f>
        <v/>
      </c>
      <c r="Z75" s="19" t="str">
        <f>IF(COUNTA(A75),IF(ISERROR(VLOOKUP(MIN(M75,N75,O75)+AB75,計算!$A$16:$B$219,2)),"",VLOOKUP(MIN(M75,N75,O75)+AB75,計算!$A$16:$B$219,2)),"")</f>
        <v/>
      </c>
      <c r="AB75" s="20">
        <v>400</v>
      </c>
    </row>
    <row r="76" spans="1:28" x14ac:dyDescent="0.15">
      <c r="A76" s="16"/>
      <c r="B76" s="41" t="str">
        <f>IF(A76="","",団体設定!$B$6&amp;"-A"&amp;団体設定!$H$5&amp;"-"&amp;A76)</f>
        <v/>
      </c>
      <c r="C76" s="53"/>
      <c r="D76" s="16"/>
      <c r="E76" s="16"/>
      <c r="F76" s="16"/>
      <c r="G76" s="12" t="s">
        <v>57</v>
      </c>
      <c r="H76" s="16"/>
      <c r="I76" s="12" t="s">
        <v>58</v>
      </c>
      <c r="J76" s="16"/>
      <c r="K76" s="12" t="s">
        <v>60</v>
      </c>
      <c r="L76" s="7" t="s">
        <v>68</v>
      </c>
      <c r="M76" s="16"/>
      <c r="N76" s="16"/>
      <c r="O76" s="16"/>
      <c r="P76" s="13">
        <f t="shared" si="10"/>
        <v>0</v>
      </c>
      <c r="Q76" s="9">
        <f t="shared" si="15"/>
        <v>100</v>
      </c>
      <c r="R76" s="10">
        <f t="shared" si="9"/>
        <v>100</v>
      </c>
      <c r="S76" s="11" t="str">
        <f>IF(COUNTA(A76),IF(ISERROR(VLOOKUP(M76+AB76,計算!$A$16:$B$219,2)),"",VLOOKUP(M76+AB76,計算!$A$16:$B$219,2)),"")</f>
        <v/>
      </c>
      <c r="T76" s="9">
        <f t="shared" si="11"/>
        <v>100</v>
      </c>
      <c r="U76" s="10">
        <f t="shared" si="12"/>
        <v>100</v>
      </c>
      <c r="V76" s="11" t="str">
        <f>IF(COUNTA(A76),IF(ISERROR(VLOOKUP(N76+AB76,計算!$A$16:$B$219,2)),"",VLOOKUP(N76+AB76,計算!$A$16:$B$219,2)),"")</f>
        <v/>
      </c>
      <c r="W76" s="9">
        <f t="shared" si="13"/>
        <v>100</v>
      </c>
      <c r="X76" s="10">
        <f t="shared" si="14"/>
        <v>100</v>
      </c>
      <c r="Y76" s="11" t="str">
        <f>IF(COUNTA(A76),IF(ISERROR(VLOOKUP(O76+AB76,計算!$A$16:$B$219,2)),"",VLOOKUP(O76+AB76,計算!$A$16:$B$219,2)),"")</f>
        <v/>
      </c>
      <c r="Z76" s="19" t="str">
        <f>IF(COUNTA(A76),IF(ISERROR(VLOOKUP(MIN(M76,N76,O76)+AB76,計算!$A$16:$B$219,2)),"",VLOOKUP(MIN(M76,N76,O76)+AB76,計算!$A$16:$B$219,2)),"")</f>
        <v/>
      </c>
      <c r="AB76" s="20">
        <v>400</v>
      </c>
    </row>
    <row r="77" spans="1:28" x14ac:dyDescent="0.15">
      <c r="A77" s="16"/>
      <c r="B77" s="41" t="str">
        <f>IF(A77="","",団体設定!$B$6&amp;"-A"&amp;団体設定!$H$5&amp;"-"&amp;A77)</f>
        <v/>
      </c>
      <c r="C77" s="53"/>
      <c r="D77" s="16"/>
      <c r="E77" s="16"/>
      <c r="F77" s="16"/>
      <c r="G77" s="12" t="s">
        <v>57</v>
      </c>
      <c r="H77" s="16"/>
      <c r="I77" s="12" t="s">
        <v>58</v>
      </c>
      <c r="J77" s="16"/>
      <c r="K77" s="12" t="s">
        <v>60</v>
      </c>
      <c r="L77" s="7" t="s">
        <v>68</v>
      </c>
      <c r="M77" s="16"/>
      <c r="N77" s="16"/>
      <c r="O77" s="16"/>
      <c r="P77" s="13">
        <f t="shared" si="10"/>
        <v>0</v>
      </c>
      <c r="Q77" s="9">
        <f t="shared" si="15"/>
        <v>100</v>
      </c>
      <c r="R77" s="10">
        <f t="shared" si="9"/>
        <v>100</v>
      </c>
      <c r="S77" s="11" t="str">
        <f>IF(COUNTA(A77),IF(ISERROR(VLOOKUP(M77+AB77,計算!$A$16:$B$219,2)),"",VLOOKUP(M77+AB77,計算!$A$16:$B$219,2)),"")</f>
        <v/>
      </c>
      <c r="T77" s="9">
        <f t="shared" si="11"/>
        <v>100</v>
      </c>
      <c r="U77" s="10">
        <f t="shared" si="12"/>
        <v>100</v>
      </c>
      <c r="V77" s="11" t="str">
        <f>IF(COUNTA(A77),IF(ISERROR(VLOOKUP(N77+AB77,計算!$A$16:$B$219,2)),"",VLOOKUP(N77+AB77,計算!$A$16:$B$219,2)),"")</f>
        <v/>
      </c>
      <c r="W77" s="9">
        <f t="shared" si="13"/>
        <v>100</v>
      </c>
      <c r="X77" s="10">
        <f t="shared" si="14"/>
        <v>100</v>
      </c>
      <c r="Y77" s="11" t="str">
        <f>IF(COUNTA(A77),IF(ISERROR(VLOOKUP(O77+AB77,計算!$A$16:$B$219,2)),"",VLOOKUP(O77+AB77,計算!$A$16:$B$219,2)),"")</f>
        <v/>
      </c>
      <c r="Z77" s="19" t="str">
        <f>IF(COUNTA(A77),IF(ISERROR(VLOOKUP(MIN(M77,N77,O77)+AB77,計算!$A$16:$B$219,2)),"",VLOOKUP(MIN(M77,N77,O77)+AB77,計算!$A$16:$B$219,2)),"")</f>
        <v/>
      </c>
      <c r="AB77" s="20">
        <v>400</v>
      </c>
    </row>
    <row r="78" spans="1:28" x14ac:dyDescent="0.15">
      <c r="A78" s="16"/>
      <c r="B78" s="41" t="str">
        <f>IF(A78="","",団体設定!$B$6&amp;"-A"&amp;団体設定!$H$5&amp;"-"&amp;A78)</f>
        <v/>
      </c>
      <c r="C78" s="53"/>
      <c r="D78" s="16"/>
      <c r="E78" s="16"/>
      <c r="F78" s="16"/>
      <c r="G78" s="12" t="s">
        <v>57</v>
      </c>
      <c r="H78" s="16"/>
      <c r="I78" s="12" t="s">
        <v>58</v>
      </c>
      <c r="J78" s="16"/>
      <c r="K78" s="12" t="s">
        <v>60</v>
      </c>
      <c r="L78" s="7" t="s">
        <v>68</v>
      </c>
      <c r="M78" s="16"/>
      <c r="N78" s="16"/>
      <c r="O78" s="16"/>
      <c r="P78" s="13">
        <f t="shared" si="10"/>
        <v>0</v>
      </c>
      <c r="Q78" s="9">
        <f t="shared" si="15"/>
        <v>100</v>
      </c>
      <c r="R78" s="10">
        <f t="shared" si="9"/>
        <v>100</v>
      </c>
      <c r="S78" s="11" t="str">
        <f>IF(COUNTA(A78),IF(ISERROR(VLOOKUP(M78+AB78,計算!$A$16:$B$219,2)),"",VLOOKUP(M78+AB78,計算!$A$16:$B$219,2)),"")</f>
        <v/>
      </c>
      <c r="T78" s="9">
        <f t="shared" si="11"/>
        <v>100</v>
      </c>
      <c r="U78" s="10">
        <f t="shared" si="12"/>
        <v>100</v>
      </c>
      <c r="V78" s="11" t="str">
        <f>IF(COUNTA(A78),IF(ISERROR(VLOOKUP(N78+AB78,計算!$A$16:$B$219,2)),"",VLOOKUP(N78+AB78,計算!$A$16:$B$219,2)),"")</f>
        <v/>
      </c>
      <c r="W78" s="9">
        <f t="shared" si="13"/>
        <v>100</v>
      </c>
      <c r="X78" s="10">
        <f t="shared" si="14"/>
        <v>100</v>
      </c>
      <c r="Y78" s="11" t="str">
        <f>IF(COUNTA(A78),IF(ISERROR(VLOOKUP(O78+AB78,計算!$A$16:$B$219,2)),"",VLOOKUP(O78+AB78,計算!$A$16:$B$219,2)),"")</f>
        <v/>
      </c>
      <c r="Z78" s="19" t="str">
        <f>IF(COUNTA(A78),IF(ISERROR(VLOOKUP(MIN(M78,N78,O78)+AB78,計算!$A$16:$B$219,2)),"",VLOOKUP(MIN(M78,N78,O78)+AB78,計算!$A$16:$B$219,2)),"")</f>
        <v/>
      </c>
      <c r="AB78" s="20">
        <v>400</v>
      </c>
    </row>
    <row r="79" spans="1:28" x14ac:dyDescent="0.15">
      <c r="A79" s="16"/>
      <c r="B79" s="41" t="str">
        <f>IF(A79="","",団体設定!$B$6&amp;"-A"&amp;団体設定!$H$5&amp;"-"&amp;A79)</f>
        <v/>
      </c>
      <c r="C79" s="53"/>
      <c r="D79" s="16"/>
      <c r="E79" s="16"/>
      <c r="F79" s="16"/>
      <c r="G79" s="12" t="s">
        <v>57</v>
      </c>
      <c r="H79" s="16"/>
      <c r="I79" s="12" t="s">
        <v>58</v>
      </c>
      <c r="J79" s="16"/>
      <c r="K79" s="12" t="s">
        <v>60</v>
      </c>
      <c r="L79" s="7" t="s">
        <v>68</v>
      </c>
      <c r="M79" s="16"/>
      <c r="N79" s="16"/>
      <c r="O79" s="16"/>
      <c r="P79" s="13">
        <f t="shared" si="10"/>
        <v>0</v>
      </c>
      <c r="Q79" s="9">
        <f t="shared" si="15"/>
        <v>100</v>
      </c>
      <c r="R79" s="10">
        <f t="shared" si="9"/>
        <v>100</v>
      </c>
      <c r="S79" s="11" t="str">
        <f>IF(COUNTA(A79),IF(ISERROR(VLOOKUP(M79+AB79,計算!$A$16:$B$219,2)),"",VLOOKUP(M79+AB79,計算!$A$16:$B$219,2)),"")</f>
        <v/>
      </c>
      <c r="T79" s="9">
        <f t="shared" si="11"/>
        <v>100</v>
      </c>
      <c r="U79" s="10">
        <f t="shared" si="12"/>
        <v>100</v>
      </c>
      <c r="V79" s="11" t="str">
        <f>IF(COUNTA(A79),IF(ISERROR(VLOOKUP(N79+AB79,計算!$A$16:$B$219,2)),"",VLOOKUP(N79+AB79,計算!$A$16:$B$219,2)),"")</f>
        <v/>
      </c>
      <c r="W79" s="9">
        <f t="shared" si="13"/>
        <v>100</v>
      </c>
      <c r="X79" s="10">
        <f t="shared" si="14"/>
        <v>100</v>
      </c>
      <c r="Y79" s="11" t="str">
        <f>IF(COUNTA(A79),IF(ISERROR(VLOOKUP(O79+AB79,計算!$A$16:$B$219,2)),"",VLOOKUP(O79+AB79,計算!$A$16:$B$219,2)),"")</f>
        <v/>
      </c>
      <c r="Z79" s="19" t="str">
        <f>IF(COUNTA(A79),IF(ISERROR(VLOOKUP(MIN(M79,N79,O79)+AB79,計算!$A$16:$B$219,2)),"",VLOOKUP(MIN(M79,N79,O79)+AB79,計算!$A$16:$B$219,2)),"")</f>
        <v/>
      </c>
      <c r="AB79" s="20">
        <v>400</v>
      </c>
    </row>
    <row r="80" spans="1:28" x14ac:dyDescent="0.15">
      <c r="A80" s="16"/>
      <c r="B80" s="41" t="str">
        <f>IF(A80="","",団体設定!$B$6&amp;"-A"&amp;団体設定!$H$5&amp;"-"&amp;A80)</f>
        <v/>
      </c>
      <c r="C80" s="53"/>
      <c r="D80" s="16"/>
      <c r="E80" s="16"/>
      <c r="F80" s="16"/>
      <c r="G80" s="12" t="s">
        <v>57</v>
      </c>
      <c r="H80" s="16"/>
      <c r="I80" s="12" t="s">
        <v>58</v>
      </c>
      <c r="J80" s="16"/>
      <c r="K80" s="12" t="s">
        <v>60</v>
      </c>
      <c r="L80" s="7" t="s">
        <v>68</v>
      </c>
      <c r="M80" s="16"/>
      <c r="N80" s="16"/>
      <c r="O80" s="16"/>
      <c r="P80" s="13">
        <f t="shared" si="10"/>
        <v>0</v>
      </c>
      <c r="Q80" s="9">
        <f t="shared" si="15"/>
        <v>100</v>
      </c>
      <c r="R80" s="10">
        <f t="shared" si="9"/>
        <v>100</v>
      </c>
      <c r="S80" s="11" t="str">
        <f>IF(COUNTA(A80),IF(ISERROR(VLOOKUP(M80+AB80,計算!$A$16:$B$219,2)),"",VLOOKUP(M80+AB80,計算!$A$16:$B$219,2)),"")</f>
        <v/>
      </c>
      <c r="T80" s="9">
        <f t="shared" si="11"/>
        <v>100</v>
      </c>
      <c r="U80" s="10">
        <f t="shared" si="12"/>
        <v>100</v>
      </c>
      <c r="V80" s="11" t="str">
        <f>IF(COUNTA(A80),IF(ISERROR(VLOOKUP(N80+AB80,計算!$A$16:$B$219,2)),"",VLOOKUP(N80+AB80,計算!$A$16:$B$219,2)),"")</f>
        <v/>
      </c>
      <c r="W80" s="9">
        <f t="shared" si="13"/>
        <v>100</v>
      </c>
      <c r="X80" s="10">
        <f t="shared" si="14"/>
        <v>100</v>
      </c>
      <c r="Y80" s="11" t="str">
        <f>IF(COUNTA(A80),IF(ISERROR(VLOOKUP(O80+AB80,計算!$A$16:$B$219,2)),"",VLOOKUP(O80+AB80,計算!$A$16:$B$219,2)),"")</f>
        <v/>
      </c>
      <c r="Z80" s="19" t="str">
        <f>IF(COUNTA(A80),IF(ISERROR(VLOOKUP(MIN(M80,N80,O80)+AB80,計算!$A$16:$B$219,2)),"",VLOOKUP(MIN(M80,N80,O80)+AB80,計算!$A$16:$B$219,2)),"")</f>
        <v/>
      </c>
      <c r="AB80" s="20">
        <v>400</v>
      </c>
    </row>
    <row r="81" spans="1:28" x14ac:dyDescent="0.15">
      <c r="A81" s="16"/>
      <c r="B81" s="41" t="str">
        <f>IF(A81="","",団体設定!$B$6&amp;"-A"&amp;団体設定!$H$5&amp;"-"&amp;A81)</f>
        <v/>
      </c>
      <c r="C81" s="53"/>
      <c r="D81" s="16"/>
      <c r="E81" s="16"/>
      <c r="F81" s="16"/>
      <c r="G81" s="12" t="s">
        <v>57</v>
      </c>
      <c r="H81" s="16"/>
      <c r="I81" s="12" t="s">
        <v>58</v>
      </c>
      <c r="J81" s="16"/>
      <c r="K81" s="12" t="s">
        <v>60</v>
      </c>
      <c r="L81" s="7" t="s">
        <v>68</v>
      </c>
      <c r="M81" s="16"/>
      <c r="N81" s="16"/>
      <c r="O81" s="16"/>
      <c r="P81" s="13">
        <f t="shared" si="10"/>
        <v>0</v>
      </c>
      <c r="Q81" s="9">
        <f t="shared" si="15"/>
        <v>100</v>
      </c>
      <c r="R81" s="10">
        <f t="shared" si="9"/>
        <v>100</v>
      </c>
      <c r="S81" s="11" t="str">
        <f>IF(COUNTA(A81),IF(ISERROR(VLOOKUP(M81+AB81,計算!$A$16:$B$219,2)),"",VLOOKUP(M81+AB81,計算!$A$16:$B$219,2)),"")</f>
        <v/>
      </c>
      <c r="T81" s="9">
        <f t="shared" si="11"/>
        <v>100</v>
      </c>
      <c r="U81" s="10">
        <f t="shared" si="12"/>
        <v>100</v>
      </c>
      <c r="V81" s="11" t="str">
        <f>IF(COUNTA(A81),IF(ISERROR(VLOOKUP(N81+AB81,計算!$A$16:$B$219,2)),"",VLOOKUP(N81+AB81,計算!$A$16:$B$219,2)),"")</f>
        <v/>
      </c>
      <c r="W81" s="9">
        <f t="shared" si="13"/>
        <v>100</v>
      </c>
      <c r="X81" s="10">
        <f t="shared" si="14"/>
        <v>100</v>
      </c>
      <c r="Y81" s="11" t="str">
        <f>IF(COUNTA(A81),IF(ISERROR(VLOOKUP(O81+AB81,計算!$A$16:$B$219,2)),"",VLOOKUP(O81+AB81,計算!$A$16:$B$219,2)),"")</f>
        <v/>
      </c>
      <c r="Z81" s="19" t="str">
        <f>IF(COUNTA(A81),IF(ISERROR(VLOOKUP(MIN(M81,N81,O81)+AB81,計算!$A$16:$B$219,2)),"",VLOOKUP(MIN(M81,N81,O81)+AB81,計算!$A$16:$B$219,2)),"")</f>
        <v/>
      </c>
      <c r="AB81" s="20">
        <v>400</v>
      </c>
    </row>
    <row r="82" spans="1:28" x14ac:dyDescent="0.15">
      <c r="A82" s="16"/>
      <c r="B82" s="41" t="str">
        <f>IF(A82="","",団体設定!$B$6&amp;"-A"&amp;団体設定!$H$5&amp;"-"&amp;A82)</f>
        <v/>
      </c>
      <c r="C82" s="53"/>
      <c r="D82" s="16"/>
      <c r="E82" s="16"/>
      <c r="F82" s="16"/>
      <c r="G82" s="12" t="s">
        <v>57</v>
      </c>
      <c r="H82" s="16"/>
      <c r="I82" s="12" t="s">
        <v>58</v>
      </c>
      <c r="J82" s="16"/>
      <c r="K82" s="12" t="s">
        <v>60</v>
      </c>
      <c r="L82" s="7" t="s">
        <v>68</v>
      </c>
      <c r="M82" s="16"/>
      <c r="N82" s="16"/>
      <c r="O82" s="16"/>
      <c r="P82" s="13">
        <f t="shared" si="10"/>
        <v>0</v>
      </c>
      <c r="Q82" s="9">
        <f t="shared" si="15"/>
        <v>100</v>
      </c>
      <c r="R82" s="10">
        <f t="shared" si="9"/>
        <v>100</v>
      </c>
      <c r="S82" s="11" t="str">
        <f>IF(COUNTA(A82),IF(ISERROR(VLOOKUP(M82+AB82,計算!$A$16:$B$219,2)),"",VLOOKUP(M82+AB82,計算!$A$16:$B$219,2)),"")</f>
        <v/>
      </c>
      <c r="T82" s="9">
        <f t="shared" si="11"/>
        <v>100</v>
      </c>
      <c r="U82" s="10">
        <f t="shared" si="12"/>
        <v>100</v>
      </c>
      <c r="V82" s="11" t="str">
        <f>IF(COUNTA(A82),IF(ISERROR(VLOOKUP(N82+AB82,計算!$A$16:$B$219,2)),"",VLOOKUP(N82+AB82,計算!$A$16:$B$219,2)),"")</f>
        <v/>
      </c>
      <c r="W82" s="9">
        <f t="shared" si="13"/>
        <v>100</v>
      </c>
      <c r="X82" s="10">
        <f t="shared" si="14"/>
        <v>100</v>
      </c>
      <c r="Y82" s="11" t="str">
        <f>IF(COUNTA(A82),IF(ISERROR(VLOOKUP(O82+AB82,計算!$A$16:$B$219,2)),"",VLOOKUP(O82+AB82,計算!$A$16:$B$219,2)),"")</f>
        <v/>
      </c>
      <c r="Z82" s="19" t="str">
        <f>IF(COUNTA(A82),IF(ISERROR(VLOOKUP(MIN(M82,N82,O82)+AB82,計算!$A$16:$B$219,2)),"",VLOOKUP(MIN(M82,N82,O82)+AB82,計算!$A$16:$B$219,2)),"")</f>
        <v/>
      </c>
      <c r="AB82" s="20">
        <v>400</v>
      </c>
    </row>
    <row r="83" spans="1:28" x14ac:dyDescent="0.15">
      <c r="A83" s="16"/>
      <c r="B83" s="41" t="str">
        <f>IF(A83="","",団体設定!$B$6&amp;"-A"&amp;団体設定!$H$5&amp;"-"&amp;A83)</f>
        <v/>
      </c>
      <c r="C83" s="53"/>
      <c r="D83" s="16"/>
      <c r="E83" s="16"/>
      <c r="F83" s="16"/>
      <c r="G83" s="12" t="s">
        <v>57</v>
      </c>
      <c r="H83" s="16"/>
      <c r="I83" s="12" t="s">
        <v>58</v>
      </c>
      <c r="J83" s="16"/>
      <c r="K83" s="12" t="s">
        <v>60</v>
      </c>
      <c r="L83" s="7" t="s">
        <v>68</v>
      </c>
      <c r="M83" s="16"/>
      <c r="N83" s="16"/>
      <c r="O83" s="16"/>
      <c r="P83" s="13">
        <f t="shared" si="10"/>
        <v>0</v>
      </c>
      <c r="Q83" s="9">
        <f t="shared" si="15"/>
        <v>100</v>
      </c>
      <c r="R83" s="10">
        <f t="shared" si="9"/>
        <v>100</v>
      </c>
      <c r="S83" s="11" t="str">
        <f>IF(COUNTA(A83),IF(ISERROR(VLOOKUP(M83+AB83,計算!$A$16:$B$219,2)),"",VLOOKUP(M83+AB83,計算!$A$16:$B$219,2)),"")</f>
        <v/>
      </c>
      <c r="T83" s="9">
        <f t="shared" si="11"/>
        <v>100</v>
      </c>
      <c r="U83" s="10">
        <f t="shared" si="12"/>
        <v>100</v>
      </c>
      <c r="V83" s="11" t="str">
        <f>IF(COUNTA(A83),IF(ISERROR(VLOOKUP(N83+AB83,計算!$A$16:$B$219,2)),"",VLOOKUP(N83+AB83,計算!$A$16:$B$219,2)),"")</f>
        <v/>
      </c>
      <c r="W83" s="9">
        <f t="shared" si="13"/>
        <v>100</v>
      </c>
      <c r="X83" s="10">
        <f t="shared" si="14"/>
        <v>100</v>
      </c>
      <c r="Y83" s="11" t="str">
        <f>IF(COUNTA(A83),IF(ISERROR(VLOOKUP(O83+AB83,計算!$A$16:$B$219,2)),"",VLOOKUP(O83+AB83,計算!$A$16:$B$219,2)),"")</f>
        <v/>
      </c>
      <c r="Z83" s="19" t="str">
        <f>IF(COUNTA(A83),IF(ISERROR(VLOOKUP(MIN(M83,N83,O83)+AB83,計算!$A$16:$B$219,2)),"",VLOOKUP(MIN(M83,N83,O83)+AB83,計算!$A$16:$B$219,2)),"")</f>
        <v/>
      </c>
      <c r="AB83" s="20">
        <v>400</v>
      </c>
    </row>
    <row r="84" spans="1:28" x14ac:dyDescent="0.15">
      <c r="A84" s="16"/>
      <c r="B84" s="41" t="str">
        <f>IF(A84="","",団体設定!$B$6&amp;"-A"&amp;団体設定!$H$5&amp;"-"&amp;A84)</f>
        <v/>
      </c>
      <c r="C84" s="53"/>
      <c r="D84" s="16"/>
      <c r="E84" s="16"/>
      <c r="F84" s="16"/>
      <c r="G84" s="12" t="s">
        <v>57</v>
      </c>
      <c r="H84" s="16"/>
      <c r="I84" s="12" t="s">
        <v>58</v>
      </c>
      <c r="J84" s="16"/>
      <c r="K84" s="12" t="s">
        <v>60</v>
      </c>
      <c r="L84" s="7" t="s">
        <v>68</v>
      </c>
      <c r="M84" s="16"/>
      <c r="N84" s="16"/>
      <c r="O84" s="16"/>
      <c r="P84" s="13">
        <f t="shared" si="10"/>
        <v>0</v>
      </c>
      <c r="Q84" s="9">
        <f t="shared" si="15"/>
        <v>100</v>
      </c>
      <c r="R84" s="10">
        <f t="shared" si="9"/>
        <v>100</v>
      </c>
      <c r="S84" s="11" t="str">
        <f>IF(COUNTA(A84),IF(ISERROR(VLOOKUP(M84+AB84,計算!$A$16:$B$219,2)),"",VLOOKUP(M84+AB84,計算!$A$16:$B$219,2)),"")</f>
        <v/>
      </c>
      <c r="T84" s="9">
        <f t="shared" si="11"/>
        <v>100</v>
      </c>
      <c r="U84" s="10">
        <f t="shared" si="12"/>
        <v>100</v>
      </c>
      <c r="V84" s="11" t="str">
        <f>IF(COUNTA(A84),IF(ISERROR(VLOOKUP(N84+AB84,計算!$A$16:$B$219,2)),"",VLOOKUP(N84+AB84,計算!$A$16:$B$219,2)),"")</f>
        <v/>
      </c>
      <c r="W84" s="9">
        <f t="shared" si="13"/>
        <v>100</v>
      </c>
      <c r="X84" s="10">
        <f t="shared" si="14"/>
        <v>100</v>
      </c>
      <c r="Y84" s="11" t="str">
        <f>IF(COUNTA(A84),IF(ISERROR(VLOOKUP(O84+AB84,計算!$A$16:$B$219,2)),"",VLOOKUP(O84+AB84,計算!$A$16:$B$219,2)),"")</f>
        <v/>
      </c>
      <c r="Z84" s="19" t="str">
        <f>IF(COUNTA(A84),IF(ISERROR(VLOOKUP(MIN(M84,N84,O84)+AB84,計算!$A$16:$B$219,2)),"",VLOOKUP(MIN(M84,N84,O84)+AB84,計算!$A$16:$B$219,2)),"")</f>
        <v/>
      </c>
      <c r="AB84" s="20">
        <v>400</v>
      </c>
    </row>
    <row r="85" spans="1:28" x14ac:dyDescent="0.15">
      <c r="A85" s="16"/>
      <c r="B85" s="41" t="str">
        <f>IF(A85="","",団体設定!$B$6&amp;"-A"&amp;団体設定!$H$5&amp;"-"&amp;A85)</f>
        <v/>
      </c>
      <c r="C85" s="53"/>
      <c r="D85" s="16"/>
      <c r="E85" s="16"/>
      <c r="F85" s="16"/>
      <c r="G85" s="12" t="s">
        <v>57</v>
      </c>
      <c r="H85" s="16"/>
      <c r="I85" s="12" t="s">
        <v>58</v>
      </c>
      <c r="J85" s="16"/>
      <c r="K85" s="12" t="s">
        <v>60</v>
      </c>
      <c r="L85" s="7" t="s">
        <v>68</v>
      </c>
      <c r="M85" s="16"/>
      <c r="N85" s="16"/>
      <c r="O85" s="16"/>
      <c r="P85" s="13">
        <f t="shared" si="10"/>
        <v>0</v>
      </c>
      <c r="Q85" s="9">
        <f t="shared" si="15"/>
        <v>100</v>
      </c>
      <c r="R85" s="10">
        <f t="shared" si="9"/>
        <v>100</v>
      </c>
      <c r="S85" s="11" t="str">
        <f>IF(COUNTA(A85),IF(ISERROR(VLOOKUP(M85+AB85,計算!$A$16:$B$219,2)),"",VLOOKUP(M85+AB85,計算!$A$16:$B$219,2)),"")</f>
        <v/>
      </c>
      <c r="T85" s="9">
        <f t="shared" si="11"/>
        <v>100</v>
      </c>
      <c r="U85" s="10">
        <f t="shared" si="12"/>
        <v>100</v>
      </c>
      <c r="V85" s="11" t="str">
        <f>IF(COUNTA(A85),IF(ISERROR(VLOOKUP(N85+AB85,計算!$A$16:$B$219,2)),"",VLOOKUP(N85+AB85,計算!$A$16:$B$219,2)),"")</f>
        <v/>
      </c>
      <c r="W85" s="9">
        <f t="shared" si="13"/>
        <v>100</v>
      </c>
      <c r="X85" s="10">
        <f t="shared" si="14"/>
        <v>100</v>
      </c>
      <c r="Y85" s="11" t="str">
        <f>IF(COUNTA(A85),IF(ISERROR(VLOOKUP(O85+AB85,計算!$A$16:$B$219,2)),"",VLOOKUP(O85+AB85,計算!$A$16:$B$219,2)),"")</f>
        <v/>
      </c>
      <c r="Z85" s="19" t="str">
        <f>IF(COUNTA(A85),IF(ISERROR(VLOOKUP(MIN(M85,N85,O85)+AB85,計算!$A$16:$B$219,2)),"",VLOOKUP(MIN(M85,N85,O85)+AB85,計算!$A$16:$B$219,2)),"")</f>
        <v/>
      </c>
      <c r="AB85" s="20">
        <v>400</v>
      </c>
    </row>
    <row r="86" spans="1:28" x14ac:dyDescent="0.15">
      <c r="A86" s="16"/>
      <c r="B86" s="41" t="str">
        <f>IF(A86="","",団体設定!$B$6&amp;"-A"&amp;団体設定!$H$5&amp;"-"&amp;A86)</f>
        <v/>
      </c>
      <c r="C86" s="53"/>
      <c r="D86" s="16"/>
      <c r="E86" s="16"/>
      <c r="F86" s="16"/>
      <c r="G86" s="12" t="s">
        <v>57</v>
      </c>
      <c r="H86" s="16"/>
      <c r="I86" s="12" t="s">
        <v>58</v>
      </c>
      <c r="J86" s="16"/>
      <c r="K86" s="12" t="s">
        <v>60</v>
      </c>
      <c r="L86" s="7" t="s">
        <v>68</v>
      </c>
      <c r="M86" s="16"/>
      <c r="N86" s="16"/>
      <c r="O86" s="16"/>
      <c r="P86" s="13">
        <f t="shared" si="10"/>
        <v>0</v>
      </c>
      <c r="Q86" s="9">
        <f t="shared" si="15"/>
        <v>100</v>
      </c>
      <c r="R86" s="10">
        <f t="shared" si="9"/>
        <v>100</v>
      </c>
      <c r="S86" s="11" t="str">
        <f>IF(COUNTA(A86),IF(ISERROR(VLOOKUP(M86+AB86,計算!$A$16:$B$219,2)),"",VLOOKUP(M86+AB86,計算!$A$16:$B$219,2)),"")</f>
        <v/>
      </c>
      <c r="T86" s="9">
        <f t="shared" si="11"/>
        <v>100</v>
      </c>
      <c r="U86" s="10">
        <f t="shared" si="12"/>
        <v>100</v>
      </c>
      <c r="V86" s="11" t="str">
        <f>IF(COUNTA(A86),IF(ISERROR(VLOOKUP(N86+AB86,計算!$A$16:$B$219,2)),"",VLOOKUP(N86+AB86,計算!$A$16:$B$219,2)),"")</f>
        <v/>
      </c>
      <c r="W86" s="9">
        <f t="shared" si="13"/>
        <v>100</v>
      </c>
      <c r="X86" s="10">
        <f t="shared" si="14"/>
        <v>100</v>
      </c>
      <c r="Y86" s="11" t="str">
        <f>IF(COUNTA(A86),IF(ISERROR(VLOOKUP(O86+AB86,計算!$A$16:$B$219,2)),"",VLOOKUP(O86+AB86,計算!$A$16:$B$219,2)),"")</f>
        <v/>
      </c>
      <c r="Z86" s="19" t="str">
        <f>IF(COUNTA(A86),IF(ISERROR(VLOOKUP(MIN(M86,N86,O86)+AB86,計算!$A$16:$B$219,2)),"",VLOOKUP(MIN(M86,N86,O86)+AB86,計算!$A$16:$B$219,2)),"")</f>
        <v/>
      </c>
      <c r="AB86" s="20">
        <v>400</v>
      </c>
    </row>
    <row r="87" spans="1:28" x14ac:dyDescent="0.15">
      <c r="A87" s="16"/>
      <c r="B87" s="41" t="str">
        <f>IF(A87="","",団体設定!$B$6&amp;"-A"&amp;団体設定!$H$5&amp;"-"&amp;A87)</f>
        <v/>
      </c>
      <c r="C87" s="53"/>
      <c r="D87" s="16"/>
      <c r="E87" s="16"/>
      <c r="F87" s="16"/>
      <c r="G87" s="12" t="s">
        <v>57</v>
      </c>
      <c r="H87" s="16"/>
      <c r="I87" s="12" t="s">
        <v>58</v>
      </c>
      <c r="J87" s="16"/>
      <c r="K87" s="12" t="s">
        <v>60</v>
      </c>
      <c r="L87" s="7" t="s">
        <v>68</v>
      </c>
      <c r="M87" s="16"/>
      <c r="N87" s="16"/>
      <c r="O87" s="16"/>
      <c r="P87" s="13">
        <f t="shared" si="10"/>
        <v>0</v>
      </c>
      <c r="Q87" s="9">
        <f t="shared" si="15"/>
        <v>100</v>
      </c>
      <c r="R87" s="10">
        <f t="shared" si="9"/>
        <v>100</v>
      </c>
      <c r="S87" s="11" t="str">
        <f>IF(COUNTA(A87),IF(ISERROR(VLOOKUP(M87+AB87,計算!$A$16:$B$219,2)),"",VLOOKUP(M87+AB87,計算!$A$16:$B$219,2)),"")</f>
        <v/>
      </c>
      <c r="T87" s="9">
        <f t="shared" si="11"/>
        <v>100</v>
      </c>
      <c r="U87" s="10">
        <f t="shared" si="12"/>
        <v>100</v>
      </c>
      <c r="V87" s="11" t="str">
        <f>IF(COUNTA(A87),IF(ISERROR(VLOOKUP(N87+AB87,計算!$A$16:$B$219,2)),"",VLOOKUP(N87+AB87,計算!$A$16:$B$219,2)),"")</f>
        <v/>
      </c>
      <c r="W87" s="9">
        <f t="shared" si="13"/>
        <v>100</v>
      </c>
      <c r="X87" s="10">
        <f t="shared" si="14"/>
        <v>100</v>
      </c>
      <c r="Y87" s="11" t="str">
        <f>IF(COUNTA(A87),IF(ISERROR(VLOOKUP(O87+AB87,計算!$A$16:$B$219,2)),"",VLOOKUP(O87+AB87,計算!$A$16:$B$219,2)),"")</f>
        <v/>
      </c>
      <c r="Z87" s="19" t="str">
        <f>IF(COUNTA(A87),IF(ISERROR(VLOOKUP(MIN(M87,N87,O87)+AB87,計算!$A$16:$B$219,2)),"",VLOOKUP(MIN(M87,N87,O87)+AB87,計算!$A$16:$B$219,2)),"")</f>
        <v/>
      </c>
      <c r="AB87" s="20">
        <v>400</v>
      </c>
    </row>
    <row r="88" spans="1:28" x14ac:dyDescent="0.15">
      <c r="A88" s="16"/>
      <c r="B88" s="41" t="str">
        <f>IF(A88="","",団体設定!$B$6&amp;"-A"&amp;団体設定!$H$5&amp;"-"&amp;A88)</f>
        <v/>
      </c>
      <c r="C88" s="53"/>
      <c r="D88" s="16"/>
      <c r="E88" s="16"/>
      <c r="F88" s="16"/>
      <c r="G88" s="12" t="s">
        <v>57</v>
      </c>
      <c r="H88" s="16"/>
      <c r="I88" s="12" t="s">
        <v>58</v>
      </c>
      <c r="J88" s="16"/>
      <c r="K88" s="12" t="s">
        <v>60</v>
      </c>
      <c r="L88" s="7" t="s">
        <v>68</v>
      </c>
      <c r="M88" s="16"/>
      <c r="N88" s="16"/>
      <c r="O88" s="16"/>
      <c r="P88" s="13">
        <f t="shared" si="10"/>
        <v>0</v>
      </c>
      <c r="Q88" s="9">
        <f t="shared" si="15"/>
        <v>100</v>
      </c>
      <c r="R88" s="10">
        <f t="shared" si="9"/>
        <v>100</v>
      </c>
      <c r="S88" s="11" t="str">
        <f>IF(COUNTA(A88),IF(ISERROR(VLOOKUP(M88+AB88,計算!$A$16:$B$219,2)),"",VLOOKUP(M88+AB88,計算!$A$16:$B$219,2)),"")</f>
        <v/>
      </c>
      <c r="T88" s="9">
        <f t="shared" si="11"/>
        <v>100</v>
      </c>
      <c r="U88" s="10">
        <f t="shared" si="12"/>
        <v>100</v>
      </c>
      <c r="V88" s="11" t="str">
        <f>IF(COUNTA(A88),IF(ISERROR(VLOOKUP(N88+AB88,計算!$A$16:$B$219,2)),"",VLOOKUP(N88+AB88,計算!$A$16:$B$219,2)),"")</f>
        <v/>
      </c>
      <c r="W88" s="9">
        <f t="shared" si="13"/>
        <v>100</v>
      </c>
      <c r="X88" s="10">
        <f t="shared" si="14"/>
        <v>100</v>
      </c>
      <c r="Y88" s="11" t="str">
        <f>IF(COUNTA(A88),IF(ISERROR(VLOOKUP(O88+AB88,計算!$A$16:$B$219,2)),"",VLOOKUP(O88+AB88,計算!$A$16:$B$219,2)),"")</f>
        <v/>
      </c>
      <c r="Z88" s="19" t="str">
        <f>IF(COUNTA(A88),IF(ISERROR(VLOOKUP(MIN(M88,N88,O88)+AB88,計算!$A$16:$B$219,2)),"",VLOOKUP(MIN(M88,N88,O88)+AB88,計算!$A$16:$B$219,2)),"")</f>
        <v/>
      </c>
      <c r="AB88" s="20">
        <v>400</v>
      </c>
    </row>
    <row r="89" spans="1:28" x14ac:dyDescent="0.15">
      <c r="A89" s="16"/>
      <c r="B89" s="41" t="str">
        <f>IF(A89="","",団体設定!$B$6&amp;"-A"&amp;団体設定!$H$5&amp;"-"&amp;A89)</f>
        <v/>
      </c>
      <c r="C89" s="53"/>
      <c r="D89" s="16"/>
      <c r="E89" s="16"/>
      <c r="F89" s="16"/>
      <c r="G89" s="12" t="s">
        <v>57</v>
      </c>
      <c r="H89" s="16"/>
      <c r="I89" s="12" t="s">
        <v>58</v>
      </c>
      <c r="J89" s="16"/>
      <c r="K89" s="12" t="s">
        <v>60</v>
      </c>
      <c r="L89" s="7" t="s">
        <v>68</v>
      </c>
      <c r="M89" s="16"/>
      <c r="N89" s="16"/>
      <c r="O89" s="16"/>
      <c r="P89" s="13">
        <f t="shared" si="10"/>
        <v>0</v>
      </c>
      <c r="Q89" s="9">
        <f t="shared" si="15"/>
        <v>100</v>
      </c>
      <c r="R89" s="10">
        <f t="shared" si="9"/>
        <v>100</v>
      </c>
      <c r="S89" s="11" t="str">
        <f>IF(COUNTA(A89),IF(ISERROR(VLOOKUP(M89+AB89,計算!$A$16:$B$219,2)),"",VLOOKUP(M89+AB89,計算!$A$16:$B$219,2)),"")</f>
        <v/>
      </c>
      <c r="T89" s="9">
        <f t="shared" si="11"/>
        <v>100</v>
      </c>
      <c r="U89" s="10">
        <f t="shared" si="12"/>
        <v>100</v>
      </c>
      <c r="V89" s="11" t="str">
        <f>IF(COUNTA(A89),IF(ISERROR(VLOOKUP(N89+AB89,計算!$A$16:$B$219,2)),"",VLOOKUP(N89+AB89,計算!$A$16:$B$219,2)),"")</f>
        <v/>
      </c>
      <c r="W89" s="9">
        <f t="shared" si="13"/>
        <v>100</v>
      </c>
      <c r="X89" s="10">
        <f t="shared" si="14"/>
        <v>100</v>
      </c>
      <c r="Y89" s="11" t="str">
        <f>IF(COUNTA(A89),IF(ISERROR(VLOOKUP(O89+AB89,計算!$A$16:$B$219,2)),"",VLOOKUP(O89+AB89,計算!$A$16:$B$219,2)),"")</f>
        <v/>
      </c>
      <c r="Z89" s="19" t="str">
        <f>IF(COUNTA(A89),IF(ISERROR(VLOOKUP(MIN(M89,N89,O89)+AB89,計算!$A$16:$B$219,2)),"",VLOOKUP(MIN(M89,N89,O89)+AB89,計算!$A$16:$B$219,2)),"")</f>
        <v/>
      </c>
      <c r="AB89" s="20">
        <v>400</v>
      </c>
    </row>
    <row r="90" spans="1:28" x14ac:dyDescent="0.15">
      <c r="A90" s="16"/>
      <c r="B90" s="41" t="str">
        <f>IF(A90="","",団体設定!$B$6&amp;"-A"&amp;団体設定!$H$5&amp;"-"&amp;A90)</f>
        <v/>
      </c>
      <c r="C90" s="53"/>
      <c r="D90" s="16"/>
      <c r="E90" s="16"/>
      <c r="F90" s="16"/>
      <c r="G90" s="12" t="s">
        <v>57</v>
      </c>
      <c r="H90" s="16"/>
      <c r="I90" s="12" t="s">
        <v>58</v>
      </c>
      <c r="J90" s="16"/>
      <c r="K90" s="12" t="s">
        <v>60</v>
      </c>
      <c r="L90" s="7" t="s">
        <v>68</v>
      </c>
      <c r="M90" s="16"/>
      <c r="N90" s="16"/>
      <c r="O90" s="16"/>
      <c r="P90" s="13">
        <f t="shared" si="10"/>
        <v>0</v>
      </c>
      <c r="Q90" s="9">
        <f t="shared" si="15"/>
        <v>100</v>
      </c>
      <c r="R90" s="10">
        <f t="shared" si="9"/>
        <v>100</v>
      </c>
      <c r="S90" s="11" t="str">
        <f>IF(COUNTA(A90),IF(ISERROR(VLOOKUP(M90+AB90,計算!$A$16:$B$219,2)),"",VLOOKUP(M90+AB90,計算!$A$16:$B$219,2)),"")</f>
        <v/>
      </c>
      <c r="T90" s="9">
        <f t="shared" si="11"/>
        <v>100</v>
      </c>
      <c r="U90" s="10">
        <f t="shared" si="12"/>
        <v>100</v>
      </c>
      <c r="V90" s="11" t="str">
        <f>IF(COUNTA(A90),IF(ISERROR(VLOOKUP(N90+AB90,計算!$A$16:$B$219,2)),"",VLOOKUP(N90+AB90,計算!$A$16:$B$219,2)),"")</f>
        <v/>
      </c>
      <c r="W90" s="9">
        <f t="shared" si="13"/>
        <v>100</v>
      </c>
      <c r="X90" s="10">
        <f t="shared" si="14"/>
        <v>100</v>
      </c>
      <c r="Y90" s="11" t="str">
        <f>IF(COUNTA(A90),IF(ISERROR(VLOOKUP(O90+AB90,計算!$A$16:$B$219,2)),"",VLOOKUP(O90+AB90,計算!$A$16:$B$219,2)),"")</f>
        <v/>
      </c>
      <c r="Z90" s="19" t="str">
        <f>IF(COUNTA(A90),IF(ISERROR(VLOOKUP(MIN(M90,N90,O90)+AB90,計算!$A$16:$B$219,2)),"",VLOOKUP(MIN(M90,N90,O90)+AB90,計算!$A$16:$B$219,2)),"")</f>
        <v/>
      </c>
      <c r="AB90" s="20">
        <v>400</v>
      </c>
    </row>
    <row r="91" spans="1:28" x14ac:dyDescent="0.15">
      <c r="A91" s="16"/>
      <c r="B91" s="41" t="str">
        <f>IF(A91="","",団体設定!$B$6&amp;"-A"&amp;団体設定!$H$5&amp;"-"&amp;A91)</f>
        <v/>
      </c>
      <c r="C91" s="53"/>
      <c r="D91" s="16"/>
      <c r="E91" s="16"/>
      <c r="F91" s="16"/>
      <c r="G91" s="12" t="s">
        <v>57</v>
      </c>
      <c r="H91" s="16"/>
      <c r="I91" s="12" t="s">
        <v>58</v>
      </c>
      <c r="J91" s="16"/>
      <c r="K91" s="12" t="s">
        <v>60</v>
      </c>
      <c r="L91" s="7" t="s">
        <v>68</v>
      </c>
      <c r="M91" s="16"/>
      <c r="N91" s="16"/>
      <c r="O91" s="16"/>
      <c r="P91" s="13">
        <f t="shared" si="10"/>
        <v>0</v>
      </c>
      <c r="Q91" s="9">
        <f t="shared" si="15"/>
        <v>100</v>
      </c>
      <c r="R91" s="10">
        <f t="shared" si="9"/>
        <v>100</v>
      </c>
      <c r="S91" s="11" t="str">
        <f>IF(COUNTA(A91),IF(ISERROR(VLOOKUP(M91+AB91,計算!$A$16:$B$219,2)),"",VLOOKUP(M91+AB91,計算!$A$16:$B$219,2)),"")</f>
        <v/>
      </c>
      <c r="T91" s="9">
        <f t="shared" si="11"/>
        <v>100</v>
      </c>
      <c r="U91" s="10">
        <f t="shared" si="12"/>
        <v>100</v>
      </c>
      <c r="V91" s="11" t="str">
        <f>IF(COUNTA(A91),IF(ISERROR(VLOOKUP(N91+AB91,計算!$A$16:$B$219,2)),"",VLOOKUP(N91+AB91,計算!$A$16:$B$219,2)),"")</f>
        <v/>
      </c>
      <c r="W91" s="9">
        <f t="shared" si="13"/>
        <v>100</v>
      </c>
      <c r="X91" s="10">
        <f t="shared" si="14"/>
        <v>100</v>
      </c>
      <c r="Y91" s="11" t="str">
        <f>IF(COUNTA(A91),IF(ISERROR(VLOOKUP(O91+AB91,計算!$A$16:$B$219,2)),"",VLOOKUP(O91+AB91,計算!$A$16:$B$219,2)),"")</f>
        <v/>
      </c>
      <c r="Z91" s="19" t="str">
        <f>IF(COUNTA(A91),IF(ISERROR(VLOOKUP(MIN(M91,N91,O91)+AB91,計算!$A$16:$B$219,2)),"",VLOOKUP(MIN(M91,N91,O91)+AB91,計算!$A$16:$B$219,2)),"")</f>
        <v/>
      </c>
      <c r="AB91" s="20">
        <v>400</v>
      </c>
    </row>
    <row r="92" spans="1:28" x14ac:dyDescent="0.15">
      <c r="A92" s="16"/>
      <c r="B92" s="41" t="str">
        <f>IF(A92="","",団体設定!$B$6&amp;"-A"&amp;団体設定!$H$5&amp;"-"&amp;A92)</f>
        <v/>
      </c>
      <c r="C92" s="53"/>
      <c r="D92" s="16"/>
      <c r="E92" s="16"/>
      <c r="F92" s="16"/>
      <c r="G92" s="12" t="s">
        <v>57</v>
      </c>
      <c r="H92" s="16"/>
      <c r="I92" s="12" t="s">
        <v>58</v>
      </c>
      <c r="J92" s="16"/>
      <c r="K92" s="12" t="s">
        <v>60</v>
      </c>
      <c r="L92" s="7" t="s">
        <v>68</v>
      </c>
      <c r="M92" s="16"/>
      <c r="N92" s="16"/>
      <c r="O92" s="16"/>
      <c r="P92" s="13">
        <f t="shared" si="10"/>
        <v>0</v>
      </c>
      <c r="Q92" s="9">
        <f t="shared" si="15"/>
        <v>100</v>
      </c>
      <c r="R92" s="10">
        <f t="shared" si="9"/>
        <v>100</v>
      </c>
      <c r="S92" s="11" t="str">
        <f>IF(COUNTA(A92),IF(ISERROR(VLOOKUP(M92+AB92,計算!$A$16:$B$219,2)),"",VLOOKUP(M92+AB92,計算!$A$16:$B$219,2)),"")</f>
        <v/>
      </c>
      <c r="T92" s="9">
        <f t="shared" si="11"/>
        <v>100</v>
      </c>
      <c r="U92" s="10">
        <f t="shared" si="12"/>
        <v>100</v>
      </c>
      <c r="V92" s="11" t="str">
        <f>IF(COUNTA(A92),IF(ISERROR(VLOOKUP(N92+AB92,計算!$A$16:$B$219,2)),"",VLOOKUP(N92+AB92,計算!$A$16:$B$219,2)),"")</f>
        <v/>
      </c>
      <c r="W92" s="9">
        <f t="shared" si="13"/>
        <v>100</v>
      </c>
      <c r="X92" s="10">
        <f t="shared" si="14"/>
        <v>100</v>
      </c>
      <c r="Y92" s="11" t="str">
        <f>IF(COUNTA(A92),IF(ISERROR(VLOOKUP(O92+AB92,計算!$A$16:$B$219,2)),"",VLOOKUP(O92+AB92,計算!$A$16:$B$219,2)),"")</f>
        <v/>
      </c>
      <c r="Z92" s="19" t="str">
        <f>IF(COUNTA(A92),IF(ISERROR(VLOOKUP(MIN(M92,N92,O92)+AB92,計算!$A$16:$B$219,2)),"",VLOOKUP(MIN(M92,N92,O92)+AB92,計算!$A$16:$B$219,2)),"")</f>
        <v/>
      </c>
      <c r="AB92" s="20">
        <v>400</v>
      </c>
    </row>
    <row r="93" spans="1:28" x14ac:dyDescent="0.15">
      <c r="A93" s="16"/>
      <c r="B93" s="41" t="str">
        <f>IF(A93="","",団体設定!$B$6&amp;"-A"&amp;団体設定!$H$5&amp;"-"&amp;A93)</f>
        <v/>
      </c>
      <c r="C93" s="53"/>
      <c r="D93" s="16"/>
      <c r="E93" s="16"/>
      <c r="F93" s="16"/>
      <c r="G93" s="12" t="s">
        <v>57</v>
      </c>
      <c r="H93" s="16"/>
      <c r="I93" s="12" t="s">
        <v>58</v>
      </c>
      <c r="J93" s="16"/>
      <c r="K93" s="12" t="s">
        <v>60</v>
      </c>
      <c r="L93" s="7" t="s">
        <v>68</v>
      </c>
      <c r="M93" s="16"/>
      <c r="N93" s="16"/>
      <c r="O93" s="16"/>
      <c r="P93" s="13">
        <f t="shared" si="10"/>
        <v>0</v>
      </c>
      <c r="Q93" s="9">
        <f t="shared" si="15"/>
        <v>100</v>
      </c>
      <c r="R93" s="10">
        <f t="shared" si="9"/>
        <v>100</v>
      </c>
      <c r="S93" s="11" t="str">
        <f>IF(COUNTA(A93),IF(ISERROR(VLOOKUP(M93+AB93,計算!$A$16:$B$219,2)),"",VLOOKUP(M93+AB93,計算!$A$16:$B$219,2)),"")</f>
        <v/>
      </c>
      <c r="T93" s="9">
        <f t="shared" si="11"/>
        <v>100</v>
      </c>
      <c r="U93" s="10">
        <f t="shared" si="12"/>
        <v>100</v>
      </c>
      <c r="V93" s="11" t="str">
        <f>IF(COUNTA(A93),IF(ISERROR(VLOOKUP(N93+AB93,計算!$A$16:$B$219,2)),"",VLOOKUP(N93+AB93,計算!$A$16:$B$219,2)),"")</f>
        <v/>
      </c>
      <c r="W93" s="9">
        <f t="shared" si="13"/>
        <v>100</v>
      </c>
      <c r="X93" s="10">
        <f t="shared" si="14"/>
        <v>100</v>
      </c>
      <c r="Y93" s="11" t="str">
        <f>IF(COUNTA(A93),IF(ISERROR(VLOOKUP(O93+AB93,計算!$A$16:$B$219,2)),"",VLOOKUP(O93+AB93,計算!$A$16:$B$219,2)),"")</f>
        <v/>
      </c>
      <c r="Z93" s="19" t="str">
        <f>IF(COUNTA(A93),IF(ISERROR(VLOOKUP(MIN(M93,N93,O93)+AB93,計算!$A$16:$B$219,2)),"",VLOOKUP(MIN(M93,N93,O93)+AB93,計算!$A$16:$B$219,2)),"")</f>
        <v/>
      </c>
      <c r="AB93" s="20">
        <v>400</v>
      </c>
    </row>
    <row r="94" spans="1:28" x14ac:dyDescent="0.15">
      <c r="A94" s="16"/>
      <c r="B94" s="41" t="str">
        <f>IF(A94="","",団体設定!$B$6&amp;"-A"&amp;団体設定!$H$5&amp;"-"&amp;A94)</f>
        <v/>
      </c>
      <c r="C94" s="53"/>
      <c r="D94" s="16"/>
      <c r="E94" s="16"/>
      <c r="F94" s="16"/>
      <c r="G94" s="12" t="s">
        <v>57</v>
      </c>
      <c r="H94" s="16"/>
      <c r="I94" s="12" t="s">
        <v>58</v>
      </c>
      <c r="J94" s="16"/>
      <c r="K94" s="12" t="s">
        <v>60</v>
      </c>
      <c r="L94" s="7" t="s">
        <v>68</v>
      </c>
      <c r="M94" s="16"/>
      <c r="N94" s="16"/>
      <c r="O94" s="16"/>
      <c r="P94" s="13">
        <f t="shared" si="10"/>
        <v>0</v>
      </c>
      <c r="Q94" s="9">
        <f t="shared" si="15"/>
        <v>100</v>
      </c>
      <c r="R94" s="10">
        <f t="shared" si="9"/>
        <v>100</v>
      </c>
      <c r="S94" s="11" t="str">
        <f>IF(COUNTA(A94),IF(ISERROR(VLOOKUP(M94+AB94,計算!$A$16:$B$219,2)),"",VLOOKUP(M94+AB94,計算!$A$16:$B$219,2)),"")</f>
        <v/>
      </c>
      <c r="T94" s="9">
        <f t="shared" si="11"/>
        <v>100</v>
      </c>
      <c r="U94" s="10">
        <f t="shared" si="12"/>
        <v>100</v>
      </c>
      <c r="V94" s="11" t="str">
        <f>IF(COUNTA(A94),IF(ISERROR(VLOOKUP(N94+AB94,計算!$A$16:$B$219,2)),"",VLOOKUP(N94+AB94,計算!$A$16:$B$219,2)),"")</f>
        <v/>
      </c>
      <c r="W94" s="9">
        <f t="shared" si="13"/>
        <v>100</v>
      </c>
      <c r="X94" s="10">
        <f t="shared" si="14"/>
        <v>100</v>
      </c>
      <c r="Y94" s="11" t="str">
        <f>IF(COUNTA(A94),IF(ISERROR(VLOOKUP(O94+AB94,計算!$A$16:$B$219,2)),"",VLOOKUP(O94+AB94,計算!$A$16:$B$219,2)),"")</f>
        <v/>
      </c>
      <c r="Z94" s="19" t="str">
        <f>IF(COUNTA(A94),IF(ISERROR(VLOOKUP(MIN(M94,N94,O94)+AB94,計算!$A$16:$B$219,2)),"",VLOOKUP(MIN(M94,N94,O94)+AB94,計算!$A$16:$B$219,2)),"")</f>
        <v/>
      </c>
      <c r="AB94" s="20">
        <v>400</v>
      </c>
    </row>
    <row r="95" spans="1:28" x14ac:dyDescent="0.15">
      <c r="A95" s="16"/>
      <c r="B95" s="41" t="str">
        <f>IF(A95="","",団体設定!$B$6&amp;"-A"&amp;団体設定!$H$5&amp;"-"&amp;A95)</f>
        <v/>
      </c>
      <c r="C95" s="53"/>
      <c r="D95" s="16"/>
      <c r="E95" s="16"/>
      <c r="F95" s="16"/>
      <c r="G95" s="12" t="s">
        <v>57</v>
      </c>
      <c r="H95" s="16"/>
      <c r="I95" s="12" t="s">
        <v>58</v>
      </c>
      <c r="J95" s="16"/>
      <c r="K95" s="12" t="s">
        <v>60</v>
      </c>
      <c r="L95" s="7" t="s">
        <v>68</v>
      </c>
      <c r="M95" s="16"/>
      <c r="N95" s="16"/>
      <c r="O95" s="16"/>
      <c r="P95" s="13">
        <f t="shared" si="10"/>
        <v>0</v>
      </c>
      <c r="Q95" s="9">
        <f t="shared" si="15"/>
        <v>100</v>
      </c>
      <c r="R95" s="10">
        <f t="shared" si="9"/>
        <v>100</v>
      </c>
      <c r="S95" s="11" t="str">
        <f>IF(COUNTA(A95),IF(ISERROR(VLOOKUP(M95+AB95,計算!$A$16:$B$219,2)),"",VLOOKUP(M95+AB95,計算!$A$16:$B$219,2)),"")</f>
        <v/>
      </c>
      <c r="T95" s="9">
        <f t="shared" si="11"/>
        <v>100</v>
      </c>
      <c r="U95" s="10">
        <f t="shared" si="12"/>
        <v>100</v>
      </c>
      <c r="V95" s="11" t="str">
        <f>IF(COUNTA(A95),IF(ISERROR(VLOOKUP(N95+AB95,計算!$A$16:$B$219,2)),"",VLOOKUP(N95+AB95,計算!$A$16:$B$219,2)),"")</f>
        <v/>
      </c>
      <c r="W95" s="9">
        <f t="shared" si="13"/>
        <v>100</v>
      </c>
      <c r="X95" s="10">
        <f t="shared" si="14"/>
        <v>100</v>
      </c>
      <c r="Y95" s="11" t="str">
        <f>IF(COUNTA(A95),IF(ISERROR(VLOOKUP(O95+AB95,計算!$A$16:$B$219,2)),"",VLOOKUP(O95+AB95,計算!$A$16:$B$219,2)),"")</f>
        <v/>
      </c>
      <c r="Z95" s="19" t="str">
        <f>IF(COUNTA(A95),IF(ISERROR(VLOOKUP(MIN(M95,N95,O95)+AB95,計算!$A$16:$B$219,2)),"",VLOOKUP(MIN(M95,N95,O95)+AB95,計算!$A$16:$B$219,2)),"")</f>
        <v/>
      </c>
      <c r="AB95" s="20">
        <v>400</v>
      </c>
    </row>
    <row r="96" spans="1:28" x14ac:dyDescent="0.15">
      <c r="A96" s="16"/>
      <c r="B96" s="41" t="str">
        <f>IF(A96="","",団体設定!$B$6&amp;"-A"&amp;団体設定!$H$5&amp;"-"&amp;A96)</f>
        <v/>
      </c>
      <c r="C96" s="53"/>
      <c r="D96" s="16"/>
      <c r="E96" s="16"/>
      <c r="F96" s="16"/>
      <c r="G96" s="12" t="s">
        <v>57</v>
      </c>
      <c r="H96" s="16"/>
      <c r="I96" s="12" t="s">
        <v>58</v>
      </c>
      <c r="J96" s="16"/>
      <c r="K96" s="12" t="s">
        <v>60</v>
      </c>
      <c r="L96" s="7" t="s">
        <v>68</v>
      </c>
      <c r="M96" s="16"/>
      <c r="N96" s="16"/>
      <c r="O96" s="16"/>
      <c r="P96" s="13">
        <f t="shared" si="10"/>
        <v>0</v>
      </c>
      <c r="Q96" s="9">
        <f t="shared" si="15"/>
        <v>100</v>
      </c>
      <c r="R96" s="10">
        <f t="shared" si="9"/>
        <v>100</v>
      </c>
      <c r="S96" s="11" t="str">
        <f>IF(COUNTA(A96),IF(ISERROR(VLOOKUP(M96+AB96,計算!$A$16:$B$219,2)),"",VLOOKUP(M96+AB96,計算!$A$16:$B$219,2)),"")</f>
        <v/>
      </c>
      <c r="T96" s="9">
        <f t="shared" si="11"/>
        <v>100</v>
      </c>
      <c r="U96" s="10">
        <f t="shared" si="12"/>
        <v>100</v>
      </c>
      <c r="V96" s="11" t="str">
        <f>IF(COUNTA(A96),IF(ISERROR(VLOOKUP(N96+AB96,計算!$A$16:$B$219,2)),"",VLOOKUP(N96+AB96,計算!$A$16:$B$219,2)),"")</f>
        <v/>
      </c>
      <c r="W96" s="9">
        <f t="shared" si="13"/>
        <v>100</v>
      </c>
      <c r="X96" s="10">
        <f t="shared" si="14"/>
        <v>100</v>
      </c>
      <c r="Y96" s="11" t="str">
        <f>IF(COUNTA(A96),IF(ISERROR(VLOOKUP(O96+AB96,計算!$A$16:$B$219,2)),"",VLOOKUP(O96+AB96,計算!$A$16:$B$219,2)),"")</f>
        <v/>
      </c>
      <c r="Z96" s="19" t="str">
        <f>IF(COUNTA(A96),IF(ISERROR(VLOOKUP(MIN(M96,N96,O96)+AB96,計算!$A$16:$B$219,2)),"",VLOOKUP(MIN(M96,N96,O96)+AB96,計算!$A$16:$B$219,2)),"")</f>
        <v/>
      </c>
      <c r="AB96" s="20">
        <v>400</v>
      </c>
    </row>
    <row r="97" spans="1:28" x14ac:dyDescent="0.15">
      <c r="A97" s="16"/>
      <c r="B97" s="41" t="str">
        <f>IF(A97="","",団体設定!$B$6&amp;"-A"&amp;団体設定!$H$5&amp;"-"&amp;A97)</f>
        <v/>
      </c>
      <c r="C97" s="53"/>
      <c r="D97" s="16"/>
      <c r="E97" s="16"/>
      <c r="F97" s="16"/>
      <c r="G97" s="12" t="s">
        <v>57</v>
      </c>
      <c r="H97" s="16"/>
      <c r="I97" s="12" t="s">
        <v>58</v>
      </c>
      <c r="J97" s="16"/>
      <c r="K97" s="12" t="s">
        <v>60</v>
      </c>
      <c r="L97" s="7" t="s">
        <v>68</v>
      </c>
      <c r="M97" s="16"/>
      <c r="N97" s="16"/>
      <c r="O97" s="16"/>
      <c r="P97" s="13">
        <f t="shared" si="10"/>
        <v>0</v>
      </c>
      <c r="Q97" s="9">
        <f t="shared" si="15"/>
        <v>100</v>
      </c>
      <c r="R97" s="10">
        <f t="shared" si="9"/>
        <v>100</v>
      </c>
      <c r="S97" s="11" t="str">
        <f>IF(COUNTA(A97),IF(ISERROR(VLOOKUP(M97+AB97,計算!$A$16:$B$219,2)),"",VLOOKUP(M97+AB97,計算!$A$16:$B$219,2)),"")</f>
        <v/>
      </c>
      <c r="T97" s="9">
        <f t="shared" si="11"/>
        <v>100</v>
      </c>
      <c r="U97" s="10">
        <f t="shared" si="12"/>
        <v>100</v>
      </c>
      <c r="V97" s="11" t="str">
        <f>IF(COUNTA(A97),IF(ISERROR(VLOOKUP(N97+AB97,計算!$A$16:$B$219,2)),"",VLOOKUP(N97+AB97,計算!$A$16:$B$219,2)),"")</f>
        <v/>
      </c>
      <c r="W97" s="9">
        <f t="shared" si="13"/>
        <v>100</v>
      </c>
      <c r="X97" s="10">
        <f t="shared" si="14"/>
        <v>100</v>
      </c>
      <c r="Y97" s="11" t="str">
        <f>IF(COUNTA(A97),IF(ISERROR(VLOOKUP(O97+AB97,計算!$A$16:$B$219,2)),"",VLOOKUP(O97+AB97,計算!$A$16:$B$219,2)),"")</f>
        <v/>
      </c>
      <c r="Z97" s="19" t="str">
        <f>IF(COUNTA(A97),IF(ISERROR(VLOOKUP(MIN(M97,N97,O97)+AB97,計算!$A$16:$B$219,2)),"",VLOOKUP(MIN(M97,N97,O97)+AB97,計算!$A$16:$B$219,2)),"")</f>
        <v/>
      </c>
      <c r="AB97" s="20">
        <v>400</v>
      </c>
    </row>
    <row r="98" spans="1:28" x14ac:dyDescent="0.15">
      <c r="A98" s="16"/>
      <c r="B98" s="41" t="str">
        <f>IF(A98="","",団体設定!$B$6&amp;"-A"&amp;団体設定!$H$5&amp;"-"&amp;A98)</f>
        <v/>
      </c>
      <c r="C98" s="53"/>
      <c r="D98" s="16"/>
      <c r="E98" s="16"/>
      <c r="F98" s="16"/>
      <c r="G98" s="12" t="s">
        <v>57</v>
      </c>
      <c r="H98" s="16"/>
      <c r="I98" s="12" t="s">
        <v>58</v>
      </c>
      <c r="J98" s="16"/>
      <c r="K98" s="12" t="s">
        <v>60</v>
      </c>
      <c r="L98" s="7" t="s">
        <v>68</v>
      </c>
      <c r="M98" s="16"/>
      <c r="N98" s="16"/>
      <c r="O98" s="16"/>
      <c r="P98" s="13">
        <f t="shared" si="10"/>
        <v>0</v>
      </c>
      <c r="Q98" s="9">
        <f t="shared" si="15"/>
        <v>100</v>
      </c>
      <c r="R98" s="10">
        <f t="shared" si="9"/>
        <v>100</v>
      </c>
      <c r="S98" s="11" t="str">
        <f>IF(COUNTA(A98),IF(ISERROR(VLOOKUP(M98+AB98,計算!$A$16:$B$219,2)),"",VLOOKUP(M98+AB98,計算!$A$16:$B$219,2)),"")</f>
        <v/>
      </c>
      <c r="T98" s="9">
        <f t="shared" si="11"/>
        <v>100</v>
      </c>
      <c r="U98" s="10">
        <f t="shared" si="12"/>
        <v>100</v>
      </c>
      <c r="V98" s="11" t="str">
        <f>IF(COUNTA(A98),IF(ISERROR(VLOOKUP(N98+AB98,計算!$A$16:$B$219,2)),"",VLOOKUP(N98+AB98,計算!$A$16:$B$219,2)),"")</f>
        <v/>
      </c>
      <c r="W98" s="9">
        <f t="shared" si="13"/>
        <v>100</v>
      </c>
      <c r="X98" s="10">
        <f t="shared" si="14"/>
        <v>100</v>
      </c>
      <c r="Y98" s="11" t="str">
        <f>IF(COUNTA(A98),IF(ISERROR(VLOOKUP(O98+AB98,計算!$A$16:$B$219,2)),"",VLOOKUP(O98+AB98,計算!$A$16:$B$219,2)),"")</f>
        <v/>
      </c>
      <c r="Z98" s="19" t="str">
        <f>IF(COUNTA(A98),IF(ISERROR(VLOOKUP(MIN(M98,N98,O98)+AB98,計算!$A$16:$B$219,2)),"",VLOOKUP(MIN(M98,N98,O98)+AB98,計算!$A$16:$B$219,2)),"")</f>
        <v/>
      </c>
      <c r="AB98" s="20">
        <v>400</v>
      </c>
    </row>
    <row r="99" spans="1:28" x14ac:dyDescent="0.15">
      <c r="A99" s="16"/>
      <c r="B99" s="41" t="str">
        <f>IF(A99="","",団体設定!$B$6&amp;"-A"&amp;団体設定!$H$5&amp;"-"&amp;A99)</f>
        <v/>
      </c>
      <c r="C99" s="53"/>
      <c r="D99" s="16"/>
      <c r="E99" s="16"/>
      <c r="F99" s="16"/>
      <c r="G99" s="12" t="s">
        <v>57</v>
      </c>
      <c r="H99" s="16"/>
      <c r="I99" s="12" t="s">
        <v>58</v>
      </c>
      <c r="J99" s="16"/>
      <c r="K99" s="12" t="s">
        <v>60</v>
      </c>
      <c r="L99" s="7" t="s">
        <v>68</v>
      </c>
      <c r="M99" s="16"/>
      <c r="N99" s="16"/>
      <c r="O99" s="16"/>
      <c r="P99" s="13">
        <f t="shared" si="10"/>
        <v>0</v>
      </c>
      <c r="Q99" s="9">
        <f t="shared" si="15"/>
        <v>100</v>
      </c>
      <c r="R99" s="10">
        <f t="shared" si="9"/>
        <v>100</v>
      </c>
      <c r="S99" s="11" t="str">
        <f>IF(COUNTA(A99),IF(ISERROR(VLOOKUP(M99+AB99,計算!$A$16:$B$219,2)),"",VLOOKUP(M99+AB99,計算!$A$16:$B$219,2)),"")</f>
        <v/>
      </c>
      <c r="T99" s="9">
        <f t="shared" si="11"/>
        <v>100</v>
      </c>
      <c r="U99" s="10">
        <f t="shared" si="12"/>
        <v>100</v>
      </c>
      <c r="V99" s="11" t="str">
        <f>IF(COUNTA(A99),IF(ISERROR(VLOOKUP(N99+AB99,計算!$A$16:$B$219,2)),"",VLOOKUP(N99+AB99,計算!$A$16:$B$219,2)),"")</f>
        <v/>
      </c>
      <c r="W99" s="9">
        <f t="shared" si="13"/>
        <v>100</v>
      </c>
      <c r="X99" s="10">
        <f t="shared" si="14"/>
        <v>100</v>
      </c>
      <c r="Y99" s="11" t="str">
        <f>IF(COUNTA(A99),IF(ISERROR(VLOOKUP(O99+AB99,計算!$A$16:$B$219,2)),"",VLOOKUP(O99+AB99,計算!$A$16:$B$219,2)),"")</f>
        <v/>
      </c>
      <c r="Z99" s="19" t="str">
        <f>IF(COUNTA(A99),IF(ISERROR(VLOOKUP(MIN(M99,N99,O99)+AB99,計算!$A$16:$B$219,2)),"",VLOOKUP(MIN(M99,N99,O99)+AB99,計算!$A$16:$B$219,2)),"")</f>
        <v/>
      </c>
      <c r="AB99" s="20">
        <v>400</v>
      </c>
    </row>
    <row r="100" spans="1:28" x14ac:dyDescent="0.15">
      <c r="A100" s="16"/>
      <c r="B100" s="41" t="str">
        <f>IF(A100="","",団体設定!$B$6&amp;"-A"&amp;団体設定!$H$5&amp;"-"&amp;A100)</f>
        <v/>
      </c>
      <c r="C100" s="53"/>
      <c r="D100" s="16"/>
      <c r="E100" s="16"/>
      <c r="F100" s="16"/>
      <c r="G100" s="12" t="s">
        <v>57</v>
      </c>
      <c r="H100" s="16"/>
      <c r="I100" s="12" t="s">
        <v>58</v>
      </c>
      <c r="J100" s="16"/>
      <c r="K100" s="12" t="s">
        <v>60</v>
      </c>
      <c r="L100" s="7" t="s">
        <v>68</v>
      </c>
      <c r="M100" s="16"/>
      <c r="N100" s="16"/>
      <c r="O100" s="16"/>
      <c r="P100" s="13">
        <f t="shared" si="10"/>
        <v>0</v>
      </c>
      <c r="Q100" s="9">
        <f t="shared" si="15"/>
        <v>100</v>
      </c>
      <c r="R100" s="10">
        <f t="shared" si="9"/>
        <v>100</v>
      </c>
      <c r="S100" s="11" t="str">
        <f>IF(COUNTA(A100),IF(ISERROR(VLOOKUP(M100+AB100,計算!$A$16:$B$219,2)),"",VLOOKUP(M100+AB100,計算!$A$16:$B$219,2)),"")</f>
        <v/>
      </c>
      <c r="T100" s="9">
        <f t="shared" si="11"/>
        <v>100</v>
      </c>
      <c r="U100" s="10">
        <f t="shared" si="12"/>
        <v>100</v>
      </c>
      <c r="V100" s="11" t="str">
        <f>IF(COUNTA(A100),IF(ISERROR(VLOOKUP(N100+AB100,計算!$A$16:$B$219,2)),"",VLOOKUP(N100+AB100,計算!$A$16:$B$219,2)),"")</f>
        <v/>
      </c>
      <c r="W100" s="9">
        <f t="shared" si="13"/>
        <v>100</v>
      </c>
      <c r="X100" s="10">
        <f t="shared" si="14"/>
        <v>100</v>
      </c>
      <c r="Y100" s="11" t="str">
        <f>IF(COUNTA(A100),IF(ISERROR(VLOOKUP(O100+AB100,計算!$A$16:$B$219,2)),"",VLOOKUP(O100+AB100,計算!$A$16:$B$219,2)),"")</f>
        <v/>
      </c>
      <c r="Z100" s="19" t="str">
        <f>IF(COUNTA(A100),IF(ISERROR(VLOOKUP(MIN(M100,N100,O100)+AB100,計算!$A$16:$B$219,2)),"",VLOOKUP(MIN(M100,N100,O100)+AB100,計算!$A$16:$B$219,2)),"")</f>
        <v/>
      </c>
      <c r="AB100" s="20">
        <v>400</v>
      </c>
    </row>
    <row r="101" spans="1:28" x14ac:dyDescent="0.15">
      <c r="A101" s="16"/>
      <c r="B101" s="41" t="str">
        <f>IF(A101="","",団体設定!$B$6&amp;"-A"&amp;団体設定!$H$5&amp;"-"&amp;A101)</f>
        <v/>
      </c>
      <c r="C101" s="53"/>
      <c r="D101" s="16"/>
      <c r="E101" s="16"/>
      <c r="F101" s="16"/>
      <c r="G101" s="12" t="s">
        <v>57</v>
      </c>
      <c r="H101" s="16"/>
      <c r="I101" s="12" t="s">
        <v>58</v>
      </c>
      <c r="J101" s="16"/>
      <c r="K101" s="12" t="s">
        <v>60</v>
      </c>
      <c r="L101" s="7" t="s">
        <v>68</v>
      </c>
      <c r="M101" s="16"/>
      <c r="N101" s="16"/>
      <c r="O101" s="16"/>
      <c r="P101" s="13">
        <f t="shared" si="10"/>
        <v>0</v>
      </c>
      <c r="Q101" s="9">
        <f t="shared" si="15"/>
        <v>100</v>
      </c>
      <c r="R101" s="10">
        <f t="shared" si="9"/>
        <v>100</v>
      </c>
      <c r="S101" s="11" t="str">
        <f>IF(COUNTA(A101),IF(ISERROR(VLOOKUP(M101+AB101,計算!$A$16:$B$219,2)),"",VLOOKUP(M101+AB101,計算!$A$16:$B$219,2)),"")</f>
        <v/>
      </c>
      <c r="T101" s="9">
        <f t="shared" si="11"/>
        <v>100</v>
      </c>
      <c r="U101" s="10">
        <f t="shared" si="12"/>
        <v>100</v>
      </c>
      <c r="V101" s="11" t="str">
        <f>IF(COUNTA(A101),IF(ISERROR(VLOOKUP(N101+AB101,計算!$A$16:$B$219,2)),"",VLOOKUP(N101+AB101,計算!$A$16:$B$219,2)),"")</f>
        <v/>
      </c>
      <c r="W101" s="9">
        <f t="shared" si="13"/>
        <v>100</v>
      </c>
      <c r="X101" s="10">
        <f t="shared" si="14"/>
        <v>100</v>
      </c>
      <c r="Y101" s="11" t="str">
        <f>IF(COUNTA(A101),IF(ISERROR(VLOOKUP(O101+AB101,計算!$A$16:$B$219,2)),"",VLOOKUP(O101+AB101,計算!$A$16:$B$219,2)),"")</f>
        <v/>
      </c>
      <c r="Z101" s="19" t="str">
        <f>IF(COUNTA(A101),IF(ISERROR(VLOOKUP(MIN(M101,N101,O101)+AB101,計算!$A$16:$B$219,2)),"",VLOOKUP(MIN(M101,N101,O101)+AB101,計算!$A$16:$B$219,2)),"")</f>
        <v/>
      </c>
      <c r="AB101" s="20">
        <v>400</v>
      </c>
    </row>
    <row r="102" spans="1:28" x14ac:dyDescent="0.15">
      <c r="A102" s="16"/>
      <c r="B102" s="41" t="str">
        <f>IF(A102="","",団体設定!$B$6&amp;"-A"&amp;団体設定!$H$5&amp;"-"&amp;A102)</f>
        <v/>
      </c>
      <c r="C102" s="53"/>
      <c r="D102" s="16"/>
      <c r="E102" s="16"/>
      <c r="F102" s="16"/>
      <c r="G102" s="12" t="s">
        <v>57</v>
      </c>
      <c r="H102" s="16"/>
      <c r="I102" s="12" t="s">
        <v>58</v>
      </c>
      <c r="J102" s="16"/>
      <c r="K102" s="12" t="s">
        <v>60</v>
      </c>
      <c r="L102" s="7" t="s">
        <v>68</v>
      </c>
      <c r="M102" s="16"/>
      <c r="N102" s="16"/>
      <c r="O102" s="16"/>
      <c r="P102" s="13">
        <f t="shared" si="10"/>
        <v>0</v>
      </c>
      <c r="Q102" s="9">
        <f t="shared" si="15"/>
        <v>100</v>
      </c>
      <c r="R102" s="10">
        <f t="shared" si="9"/>
        <v>100</v>
      </c>
      <c r="S102" s="11" t="str">
        <f>IF(COUNTA(A102),IF(ISERROR(VLOOKUP(M102+AB102,計算!$A$16:$B$219,2)),"",VLOOKUP(M102+AB102,計算!$A$16:$B$219,2)),"")</f>
        <v/>
      </c>
      <c r="T102" s="9">
        <f t="shared" si="11"/>
        <v>100</v>
      </c>
      <c r="U102" s="10">
        <f t="shared" si="12"/>
        <v>100</v>
      </c>
      <c r="V102" s="11" t="str">
        <f>IF(COUNTA(A102),IF(ISERROR(VLOOKUP(N102+AB102,計算!$A$16:$B$219,2)),"",VLOOKUP(N102+AB102,計算!$A$16:$B$219,2)),"")</f>
        <v/>
      </c>
      <c r="W102" s="9">
        <f t="shared" si="13"/>
        <v>100</v>
      </c>
      <c r="X102" s="10">
        <f t="shared" si="14"/>
        <v>100</v>
      </c>
      <c r="Y102" s="11" t="str">
        <f>IF(COUNTA(A102),IF(ISERROR(VLOOKUP(O102+AB102,計算!$A$16:$B$219,2)),"",VLOOKUP(O102+AB102,計算!$A$16:$B$219,2)),"")</f>
        <v/>
      </c>
      <c r="Z102" s="19" t="str">
        <f>IF(COUNTA(A102),IF(ISERROR(VLOOKUP(MIN(M102,N102,O102)+AB102,計算!$A$16:$B$219,2)),"",VLOOKUP(MIN(M102,N102,O102)+AB102,計算!$A$16:$B$219,2)),"")</f>
        <v/>
      </c>
      <c r="AB102" s="20">
        <v>400</v>
      </c>
    </row>
    <row r="103" spans="1:28" x14ac:dyDescent="0.15">
      <c r="A103" s="16"/>
      <c r="B103" s="41" t="str">
        <f>IF(A103="","",団体設定!$B$6&amp;"-A"&amp;団体設定!$H$5&amp;"-"&amp;A103)</f>
        <v/>
      </c>
      <c r="C103" s="53"/>
      <c r="D103" s="16"/>
      <c r="E103" s="16"/>
      <c r="F103" s="16"/>
      <c r="G103" s="12" t="s">
        <v>57</v>
      </c>
      <c r="H103" s="16"/>
      <c r="I103" s="12" t="s">
        <v>58</v>
      </c>
      <c r="J103" s="16"/>
      <c r="K103" s="12" t="s">
        <v>60</v>
      </c>
      <c r="L103" s="7" t="s">
        <v>68</v>
      </c>
      <c r="M103" s="16"/>
      <c r="N103" s="16"/>
      <c r="O103" s="16"/>
      <c r="P103" s="13">
        <f t="shared" si="10"/>
        <v>0</v>
      </c>
      <c r="Q103" s="9">
        <f t="shared" si="15"/>
        <v>100</v>
      </c>
      <c r="R103" s="10">
        <f t="shared" si="9"/>
        <v>100</v>
      </c>
      <c r="S103" s="11" t="str">
        <f>IF(COUNTA(A103),IF(ISERROR(VLOOKUP(M103+AB103,計算!$A$16:$B$219,2)),"",VLOOKUP(M103+AB103,計算!$A$16:$B$219,2)),"")</f>
        <v/>
      </c>
      <c r="T103" s="9">
        <f t="shared" si="11"/>
        <v>100</v>
      </c>
      <c r="U103" s="10">
        <f t="shared" si="12"/>
        <v>100</v>
      </c>
      <c r="V103" s="11" t="str">
        <f>IF(COUNTA(A103),IF(ISERROR(VLOOKUP(N103+AB103,計算!$A$16:$B$219,2)),"",VLOOKUP(N103+AB103,計算!$A$16:$B$219,2)),"")</f>
        <v/>
      </c>
      <c r="W103" s="9">
        <f t="shared" si="13"/>
        <v>100</v>
      </c>
      <c r="X103" s="10">
        <f t="shared" si="14"/>
        <v>100</v>
      </c>
      <c r="Y103" s="11" t="str">
        <f>IF(COUNTA(A103),IF(ISERROR(VLOOKUP(O103+AB103,計算!$A$16:$B$219,2)),"",VLOOKUP(O103+AB103,計算!$A$16:$B$219,2)),"")</f>
        <v/>
      </c>
      <c r="Z103" s="19" t="str">
        <f>IF(COUNTA(A103),IF(ISERROR(VLOOKUP(MIN(M103,N103,O103)+AB103,計算!$A$16:$B$219,2)),"",VLOOKUP(MIN(M103,N103,O103)+AB103,計算!$A$16:$B$219,2)),"")</f>
        <v/>
      </c>
      <c r="AB103" s="20">
        <v>400</v>
      </c>
    </row>
    <row r="104" spans="1:28" x14ac:dyDescent="0.15">
      <c r="A104" s="16"/>
      <c r="B104" s="41" t="str">
        <f>IF(A104="","",団体設定!$B$6&amp;"-A"&amp;団体設定!$H$5&amp;"-"&amp;A104)</f>
        <v/>
      </c>
      <c r="C104" s="53"/>
      <c r="D104" s="16"/>
      <c r="E104" s="16"/>
      <c r="F104" s="16"/>
      <c r="G104" s="12" t="s">
        <v>57</v>
      </c>
      <c r="H104" s="16"/>
      <c r="I104" s="12" t="s">
        <v>58</v>
      </c>
      <c r="J104" s="16"/>
      <c r="K104" s="12" t="s">
        <v>60</v>
      </c>
      <c r="L104" s="7" t="s">
        <v>68</v>
      </c>
      <c r="M104" s="16"/>
      <c r="N104" s="16"/>
      <c r="O104" s="16"/>
      <c r="P104" s="13">
        <f t="shared" si="10"/>
        <v>0</v>
      </c>
      <c r="Q104" s="9">
        <f t="shared" si="15"/>
        <v>100</v>
      </c>
      <c r="R104" s="10">
        <f t="shared" si="9"/>
        <v>100</v>
      </c>
      <c r="S104" s="11" t="str">
        <f>IF(COUNTA(A104),IF(ISERROR(VLOOKUP(M104+AB104,計算!$A$16:$B$219,2)),"",VLOOKUP(M104+AB104,計算!$A$16:$B$219,2)),"")</f>
        <v/>
      </c>
      <c r="T104" s="9">
        <f t="shared" si="11"/>
        <v>100</v>
      </c>
      <c r="U104" s="10">
        <f t="shared" si="12"/>
        <v>100</v>
      </c>
      <c r="V104" s="11" t="str">
        <f>IF(COUNTA(A104),IF(ISERROR(VLOOKUP(N104+AB104,計算!$A$16:$B$219,2)),"",VLOOKUP(N104+AB104,計算!$A$16:$B$219,2)),"")</f>
        <v/>
      </c>
      <c r="W104" s="9">
        <f t="shared" si="13"/>
        <v>100</v>
      </c>
      <c r="X104" s="10">
        <f t="shared" si="14"/>
        <v>100</v>
      </c>
      <c r="Y104" s="11" t="str">
        <f>IF(COUNTA(A104),IF(ISERROR(VLOOKUP(O104+AB104,計算!$A$16:$B$219,2)),"",VLOOKUP(O104+AB104,計算!$A$16:$B$219,2)),"")</f>
        <v/>
      </c>
      <c r="Z104" s="19" t="str">
        <f>IF(COUNTA(A104),IF(ISERROR(VLOOKUP(MIN(M104,N104,O104)+AB104,計算!$A$16:$B$219,2)),"",VLOOKUP(MIN(M104,N104,O104)+AB104,計算!$A$16:$B$219,2)),"")</f>
        <v/>
      </c>
      <c r="AB104" s="20">
        <v>400</v>
      </c>
    </row>
    <row r="105" spans="1:28" x14ac:dyDescent="0.15">
      <c r="A105" s="16"/>
      <c r="B105" s="41" t="str">
        <f>IF(A105="","",団体設定!$B$6&amp;"-A"&amp;団体設定!$H$5&amp;"-"&amp;A105)</f>
        <v/>
      </c>
      <c r="C105" s="53"/>
      <c r="D105" s="16"/>
      <c r="E105" s="16"/>
      <c r="F105" s="16"/>
      <c r="G105" s="12" t="s">
        <v>57</v>
      </c>
      <c r="H105" s="16"/>
      <c r="I105" s="12" t="s">
        <v>58</v>
      </c>
      <c r="J105" s="16"/>
      <c r="K105" s="12" t="s">
        <v>60</v>
      </c>
      <c r="L105" s="7" t="s">
        <v>68</v>
      </c>
      <c r="M105" s="16"/>
      <c r="N105" s="16"/>
      <c r="O105" s="16"/>
      <c r="P105" s="13">
        <f t="shared" si="10"/>
        <v>0</v>
      </c>
      <c r="Q105" s="9">
        <f t="shared" si="15"/>
        <v>100</v>
      </c>
      <c r="R105" s="10">
        <f t="shared" si="9"/>
        <v>100</v>
      </c>
      <c r="S105" s="11" t="str">
        <f>IF(COUNTA(A105),IF(ISERROR(VLOOKUP(M105+AB105,計算!$A$16:$B$219,2)),"",VLOOKUP(M105+AB105,計算!$A$16:$B$219,2)),"")</f>
        <v/>
      </c>
      <c r="T105" s="9">
        <f t="shared" si="11"/>
        <v>100</v>
      </c>
      <c r="U105" s="10">
        <f t="shared" si="12"/>
        <v>100</v>
      </c>
      <c r="V105" s="11" t="str">
        <f>IF(COUNTA(A105),IF(ISERROR(VLOOKUP(N105+AB105,計算!$A$16:$B$219,2)),"",VLOOKUP(N105+AB105,計算!$A$16:$B$219,2)),"")</f>
        <v/>
      </c>
      <c r="W105" s="9">
        <f t="shared" si="13"/>
        <v>100</v>
      </c>
      <c r="X105" s="10">
        <f t="shared" si="14"/>
        <v>100</v>
      </c>
      <c r="Y105" s="11" t="str">
        <f>IF(COUNTA(A105),IF(ISERROR(VLOOKUP(O105+AB105,計算!$A$16:$B$219,2)),"",VLOOKUP(O105+AB105,計算!$A$16:$B$219,2)),"")</f>
        <v/>
      </c>
      <c r="Z105" s="19" t="str">
        <f>IF(COUNTA(A105),IF(ISERROR(VLOOKUP(MIN(M105,N105,O105)+AB105,計算!$A$16:$B$219,2)),"",VLOOKUP(MIN(M105,N105,O105)+AB105,計算!$A$16:$B$219,2)),"")</f>
        <v/>
      </c>
      <c r="AB105" s="20">
        <v>400</v>
      </c>
    </row>
    <row r="106" spans="1:28" x14ac:dyDescent="0.15">
      <c r="A106" s="16"/>
      <c r="B106" s="41" t="str">
        <f>IF(A106="","",団体設定!$B$6&amp;"-A"&amp;団体設定!$H$5&amp;"-"&amp;A106)</f>
        <v/>
      </c>
      <c r="C106" s="53"/>
      <c r="D106" s="16"/>
      <c r="E106" s="16"/>
      <c r="F106" s="16"/>
      <c r="G106" s="12" t="s">
        <v>57</v>
      </c>
      <c r="H106" s="16"/>
      <c r="I106" s="12" t="s">
        <v>58</v>
      </c>
      <c r="J106" s="16"/>
      <c r="K106" s="12" t="s">
        <v>60</v>
      </c>
      <c r="L106" s="7" t="s">
        <v>68</v>
      </c>
      <c r="M106" s="16"/>
      <c r="N106" s="16"/>
      <c r="O106" s="16"/>
      <c r="P106" s="13">
        <f t="shared" si="10"/>
        <v>0</v>
      </c>
      <c r="Q106" s="9">
        <f t="shared" si="15"/>
        <v>100</v>
      </c>
      <c r="R106" s="10">
        <f t="shared" si="9"/>
        <v>100</v>
      </c>
      <c r="S106" s="11" t="str">
        <f>IF(COUNTA(A106),IF(ISERROR(VLOOKUP(M106+AB106,計算!$A$16:$B$219,2)),"",VLOOKUP(M106+AB106,計算!$A$16:$B$219,2)),"")</f>
        <v/>
      </c>
      <c r="T106" s="9">
        <f t="shared" si="11"/>
        <v>100</v>
      </c>
      <c r="U106" s="10">
        <f t="shared" si="12"/>
        <v>100</v>
      </c>
      <c r="V106" s="11" t="str">
        <f>IF(COUNTA(A106),IF(ISERROR(VLOOKUP(N106+AB106,計算!$A$16:$B$219,2)),"",VLOOKUP(N106+AB106,計算!$A$16:$B$219,2)),"")</f>
        <v/>
      </c>
      <c r="W106" s="9">
        <f t="shared" si="13"/>
        <v>100</v>
      </c>
      <c r="X106" s="10">
        <f t="shared" si="14"/>
        <v>100</v>
      </c>
      <c r="Y106" s="11" t="str">
        <f>IF(COUNTA(A106),IF(ISERROR(VLOOKUP(O106+AB106,計算!$A$16:$B$219,2)),"",VLOOKUP(O106+AB106,計算!$A$16:$B$219,2)),"")</f>
        <v/>
      </c>
      <c r="Z106" s="19" t="str">
        <f>IF(COUNTA(A106),IF(ISERROR(VLOOKUP(MIN(M106,N106,O106)+AB106,計算!$A$16:$B$219,2)),"",VLOOKUP(MIN(M106,N106,O106)+AB106,計算!$A$16:$B$219,2)),"")</f>
        <v/>
      </c>
      <c r="AB106" s="20">
        <v>400</v>
      </c>
    </row>
    <row r="107" spans="1:28" x14ac:dyDescent="0.15">
      <c r="A107" s="16"/>
      <c r="B107" s="41" t="str">
        <f>IF(A107="","",団体設定!$B$6&amp;"-A"&amp;団体設定!$H$5&amp;"-"&amp;A107)</f>
        <v/>
      </c>
      <c r="C107" s="53"/>
      <c r="D107" s="16"/>
      <c r="E107" s="16"/>
      <c r="F107" s="16"/>
      <c r="G107" s="12" t="s">
        <v>57</v>
      </c>
      <c r="H107" s="16"/>
      <c r="I107" s="12" t="s">
        <v>58</v>
      </c>
      <c r="J107" s="16"/>
      <c r="K107" s="12" t="s">
        <v>60</v>
      </c>
      <c r="L107" s="7" t="s">
        <v>68</v>
      </c>
      <c r="M107" s="16"/>
      <c r="N107" s="16"/>
      <c r="O107" s="16"/>
      <c r="P107" s="13">
        <f t="shared" si="10"/>
        <v>0</v>
      </c>
      <c r="Q107" s="9">
        <f t="shared" si="15"/>
        <v>100</v>
      </c>
      <c r="R107" s="10">
        <f t="shared" si="9"/>
        <v>100</v>
      </c>
      <c r="S107" s="11" t="str">
        <f>IF(COUNTA(A107),IF(ISERROR(VLOOKUP(M107+AB107,計算!$A$16:$B$219,2)),"",VLOOKUP(M107+AB107,計算!$A$16:$B$219,2)),"")</f>
        <v/>
      </c>
      <c r="T107" s="9">
        <f t="shared" si="11"/>
        <v>100</v>
      </c>
      <c r="U107" s="10">
        <f t="shared" si="12"/>
        <v>100</v>
      </c>
      <c r="V107" s="11" t="str">
        <f>IF(COUNTA(A107),IF(ISERROR(VLOOKUP(N107+AB107,計算!$A$16:$B$219,2)),"",VLOOKUP(N107+AB107,計算!$A$16:$B$219,2)),"")</f>
        <v/>
      </c>
      <c r="W107" s="9">
        <f t="shared" si="13"/>
        <v>100</v>
      </c>
      <c r="X107" s="10">
        <f t="shared" si="14"/>
        <v>100</v>
      </c>
      <c r="Y107" s="11" t="str">
        <f>IF(COUNTA(A107),IF(ISERROR(VLOOKUP(O107+AB107,計算!$A$16:$B$219,2)),"",VLOOKUP(O107+AB107,計算!$A$16:$B$219,2)),"")</f>
        <v/>
      </c>
      <c r="Z107" s="19" t="str">
        <f>IF(COUNTA(A107),IF(ISERROR(VLOOKUP(MIN(M107,N107,O107)+AB107,計算!$A$16:$B$219,2)),"",VLOOKUP(MIN(M107,N107,O107)+AB107,計算!$A$16:$B$219,2)),"")</f>
        <v/>
      </c>
      <c r="AB107" s="20">
        <v>400</v>
      </c>
    </row>
    <row r="108" spans="1:28" x14ac:dyDescent="0.15">
      <c r="A108" s="16"/>
      <c r="B108" s="41" t="str">
        <f>IF(A108="","",団体設定!$B$6&amp;"-A"&amp;団体設定!$H$5&amp;"-"&amp;A108)</f>
        <v/>
      </c>
      <c r="C108" s="53"/>
      <c r="D108" s="16"/>
      <c r="E108" s="16"/>
      <c r="F108" s="16"/>
      <c r="G108" s="12" t="s">
        <v>57</v>
      </c>
      <c r="H108" s="16"/>
      <c r="I108" s="12" t="s">
        <v>58</v>
      </c>
      <c r="J108" s="16"/>
      <c r="K108" s="12" t="s">
        <v>60</v>
      </c>
      <c r="L108" s="7" t="s">
        <v>68</v>
      </c>
      <c r="M108" s="16"/>
      <c r="N108" s="16"/>
      <c r="O108" s="16"/>
      <c r="P108" s="13">
        <f t="shared" si="10"/>
        <v>0</v>
      </c>
      <c r="Q108" s="9">
        <f t="shared" si="15"/>
        <v>100</v>
      </c>
      <c r="R108" s="10">
        <f t="shared" si="9"/>
        <v>100</v>
      </c>
      <c r="S108" s="11" t="str">
        <f>IF(COUNTA(A108),IF(ISERROR(VLOOKUP(M108+AB108,計算!$A$16:$B$219,2)),"",VLOOKUP(M108+AB108,計算!$A$16:$B$219,2)),"")</f>
        <v/>
      </c>
      <c r="T108" s="9">
        <f t="shared" si="11"/>
        <v>100</v>
      </c>
      <c r="U108" s="10">
        <f t="shared" si="12"/>
        <v>100</v>
      </c>
      <c r="V108" s="11" t="str">
        <f>IF(COUNTA(A108),IF(ISERROR(VLOOKUP(N108+AB108,計算!$A$16:$B$219,2)),"",VLOOKUP(N108+AB108,計算!$A$16:$B$219,2)),"")</f>
        <v/>
      </c>
      <c r="W108" s="9">
        <f t="shared" si="13"/>
        <v>100</v>
      </c>
      <c r="X108" s="10">
        <f t="shared" si="14"/>
        <v>100</v>
      </c>
      <c r="Y108" s="11" t="str">
        <f>IF(COUNTA(A108),IF(ISERROR(VLOOKUP(O108+AB108,計算!$A$16:$B$219,2)),"",VLOOKUP(O108+AB108,計算!$A$16:$B$219,2)),"")</f>
        <v/>
      </c>
      <c r="Z108" s="19" t="str">
        <f>IF(COUNTA(A108),IF(ISERROR(VLOOKUP(MIN(M108,N108,O108)+AB108,計算!$A$16:$B$219,2)),"",VLOOKUP(MIN(M108,N108,O108)+AB108,計算!$A$16:$B$219,2)),"")</f>
        <v/>
      </c>
      <c r="AB108" s="20">
        <v>400</v>
      </c>
    </row>
    <row r="109" spans="1:28" x14ac:dyDescent="0.15">
      <c r="A109" s="16"/>
      <c r="B109" s="41" t="str">
        <f>IF(A109="","",団体設定!$B$6&amp;"-A"&amp;団体設定!$H$5&amp;"-"&amp;A109)</f>
        <v/>
      </c>
      <c r="C109" s="53"/>
      <c r="D109" s="16"/>
      <c r="E109" s="16"/>
      <c r="F109" s="16"/>
      <c r="G109" s="12" t="s">
        <v>57</v>
      </c>
      <c r="H109" s="16"/>
      <c r="I109" s="12" t="s">
        <v>58</v>
      </c>
      <c r="J109" s="16"/>
      <c r="K109" s="12" t="s">
        <v>60</v>
      </c>
      <c r="L109" s="7" t="s">
        <v>68</v>
      </c>
      <c r="M109" s="16"/>
      <c r="N109" s="16"/>
      <c r="O109" s="16"/>
      <c r="P109" s="13">
        <f t="shared" si="10"/>
        <v>0</v>
      </c>
      <c r="Q109" s="9">
        <f t="shared" si="15"/>
        <v>100</v>
      </c>
      <c r="R109" s="10">
        <f t="shared" si="9"/>
        <v>100</v>
      </c>
      <c r="S109" s="11" t="str">
        <f>IF(COUNTA(A109),IF(ISERROR(VLOOKUP(M109+AB109,計算!$A$16:$B$219,2)),"",VLOOKUP(M109+AB109,計算!$A$16:$B$219,2)),"")</f>
        <v/>
      </c>
      <c r="T109" s="9">
        <f t="shared" si="11"/>
        <v>100</v>
      </c>
      <c r="U109" s="10">
        <f t="shared" si="12"/>
        <v>100</v>
      </c>
      <c r="V109" s="11" t="str">
        <f>IF(COUNTA(A109),IF(ISERROR(VLOOKUP(N109+AB109,計算!$A$16:$B$219,2)),"",VLOOKUP(N109+AB109,計算!$A$16:$B$219,2)),"")</f>
        <v/>
      </c>
      <c r="W109" s="9">
        <f t="shared" si="13"/>
        <v>100</v>
      </c>
      <c r="X109" s="10">
        <f t="shared" si="14"/>
        <v>100</v>
      </c>
      <c r="Y109" s="11" t="str">
        <f>IF(COUNTA(A109),IF(ISERROR(VLOOKUP(O109+AB109,計算!$A$16:$B$219,2)),"",VLOOKUP(O109+AB109,計算!$A$16:$B$219,2)),"")</f>
        <v/>
      </c>
      <c r="Z109" s="19" t="str">
        <f>IF(COUNTA(A109),IF(ISERROR(VLOOKUP(MIN(M109,N109,O109)+AB109,計算!$A$16:$B$219,2)),"",VLOOKUP(MIN(M109,N109,O109)+AB109,計算!$A$16:$B$219,2)),"")</f>
        <v/>
      </c>
      <c r="AB109" s="20">
        <v>400</v>
      </c>
    </row>
    <row r="110" spans="1:28" x14ac:dyDescent="0.15">
      <c r="A110" s="16"/>
      <c r="B110" s="41" t="str">
        <f>IF(A110="","",団体設定!$B$6&amp;"-A"&amp;団体設定!$H$5&amp;"-"&amp;A110)</f>
        <v/>
      </c>
      <c r="C110" s="53"/>
      <c r="D110" s="16"/>
      <c r="E110" s="16"/>
      <c r="F110" s="16"/>
      <c r="G110" s="12" t="s">
        <v>57</v>
      </c>
      <c r="H110" s="16"/>
      <c r="I110" s="12" t="s">
        <v>58</v>
      </c>
      <c r="J110" s="16"/>
      <c r="K110" s="12" t="s">
        <v>60</v>
      </c>
      <c r="L110" s="7" t="s">
        <v>68</v>
      </c>
      <c r="M110" s="16"/>
      <c r="N110" s="16"/>
      <c r="O110" s="16"/>
      <c r="P110" s="13">
        <f t="shared" si="10"/>
        <v>0</v>
      </c>
      <c r="Q110" s="9">
        <f t="shared" si="15"/>
        <v>100</v>
      </c>
      <c r="R110" s="10">
        <f t="shared" si="9"/>
        <v>100</v>
      </c>
      <c r="S110" s="11" t="str">
        <f>IF(COUNTA(A110),IF(ISERROR(VLOOKUP(M110+AB110,計算!$A$16:$B$219,2)),"",VLOOKUP(M110+AB110,計算!$A$16:$B$219,2)),"")</f>
        <v/>
      </c>
      <c r="T110" s="9">
        <f t="shared" si="11"/>
        <v>100</v>
      </c>
      <c r="U110" s="10">
        <f t="shared" si="12"/>
        <v>100</v>
      </c>
      <c r="V110" s="11" t="str">
        <f>IF(COUNTA(A110),IF(ISERROR(VLOOKUP(N110+AB110,計算!$A$16:$B$219,2)),"",VLOOKUP(N110+AB110,計算!$A$16:$B$219,2)),"")</f>
        <v/>
      </c>
      <c r="W110" s="9">
        <f t="shared" si="13"/>
        <v>100</v>
      </c>
      <c r="X110" s="10">
        <f t="shared" si="14"/>
        <v>100</v>
      </c>
      <c r="Y110" s="11" t="str">
        <f>IF(COUNTA(A110),IF(ISERROR(VLOOKUP(O110+AB110,計算!$A$16:$B$219,2)),"",VLOOKUP(O110+AB110,計算!$A$16:$B$219,2)),"")</f>
        <v/>
      </c>
      <c r="Z110" s="19" t="str">
        <f>IF(COUNTA(A110),IF(ISERROR(VLOOKUP(MIN(M110,N110,O110)+AB110,計算!$A$16:$B$219,2)),"",VLOOKUP(MIN(M110,N110,O110)+AB110,計算!$A$16:$B$219,2)),"")</f>
        <v/>
      </c>
      <c r="AB110" s="20">
        <v>400</v>
      </c>
    </row>
    <row r="111" spans="1:28" x14ac:dyDescent="0.15">
      <c r="A111" s="16"/>
      <c r="B111" s="41" t="str">
        <f>IF(A111="","",団体設定!$B$6&amp;"-A"&amp;団体設定!$H$5&amp;"-"&amp;A111)</f>
        <v/>
      </c>
      <c r="C111" s="53"/>
      <c r="D111" s="16"/>
      <c r="E111" s="16"/>
      <c r="F111" s="16"/>
      <c r="G111" s="12" t="s">
        <v>57</v>
      </c>
      <c r="H111" s="16"/>
      <c r="I111" s="12" t="s">
        <v>58</v>
      </c>
      <c r="J111" s="16"/>
      <c r="K111" s="12" t="s">
        <v>60</v>
      </c>
      <c r="L111" s="7" t="s">
        <v>68</v>
      </c>
      <c r="M111" s="16"/>
      <c r="N111" s="16"/>
      <c r="O111" s="16"/>
      <c r="P111" s="13">
        <f t="shared" si="10"/>
        <v>0</v>
      </c>
      <c r="Q111" s="9">
        <f t="shared" si="15"/>
        <v>100</v>
      </c>
      <c r="R111" s="10">
        <f t="shared" si="9"/>
        <v>100</v>
      </c>
      <c r="S111" s="11" t="str">
        <f>IF(COUNTA(A111),IF(ISERROR(VLOOKUP(M111+AB111,計算!$A$16:$B$219,2)),"",VLOOKUP(M111+AB111,計算!$A$16:$B$219,2)),"")</f>
        <v/>
      </c>
      <c r="T111" s="9">
        <f t="shared" si="11"/>
        <v>100</v>
      </c>
      <c r="U111" s="10">
        <f t="shared" si="12"/>
        <v>100</v>
      </c>
      <c r="V111" s="11" t="str">
        <f>IF(COUNTA(A111),IF(ISERROR(VLOOKUP(N111+AB111,計算!$A$16:$B$219,2)),"",VLOOKUP(N111+AB111,計算!$A$16:$B$219,2)),"")</f>
        <v/>
      </c>
      <c r="W111" s="9">
        <f t="shared" si="13"/>
        <v>100</v>
      </c>
      <c r="X111" s="10">
        <f t="shared" si="14"/>
        <v>100</v>
      </c>
      <c r="Y111" s="11" t="str">
        <f>IF(COUNTA(A111),IF(ISERROR(VLOOKUP(O111+AB111,計算!$A$16:$B$219,2)),"",VLOOKUP(O111+AB111,計算!$A$16:$B$219,2)),"")</f>
        <v/>
      </c>
      <c r="Z111" s="19" t="str">
        <f>IF(COUNTA(A111),IF(ISERROR(VLOOKUP(MIN(M111,N111,O111)+AB111,計算!$A$16:$B$219,2)),"",VLOOKUP(MIN(M111,N111,O111)+AB111,計算!$A$16:$B$219,2)),"")</f>
        <v/>
      </c>
      <c r="AB111" s="20">
        <v>400</v>
      </c>
    </row>
    <row r="112" spans="1:28" x14ac:dyDescent="0.15">
      <c r="A112" s="16"/>
      <c r="B112" s="41" t="str">
        <f>IF(A112="","",団体設定!$B$6&amp;"-A"&amp;団体設定!$H$5&amp;"-"&amp;A112)</f>
        <v/>
      </c>
      <c r="C112" s="53"/>
      <c r="D112" s="16"/>
      <c r="E112" s="16"/>
      <c r="F112" s="16"/>
      <c r="G112" s="12" t="s">
        <v>57</v>
      </c>
      <c r="H112" s="16"/>
      <c r="I112" s="12" t="s">
        <v>58</v>
      </c>
      <c r="J112" s="16"/>
      <c r="K112" s="12" t="s">
        <v>60</v>
      </c>
      <c r="L112" s="7" t="s">
        <v>68</v>
      </c>
      <c r="M112" s="16"/>
      <c r="N112" s="16"/>
      <c r="O112" s="16"/>
      <c r="P112" s="13">
        <f t="shared" si="10"/>
        <v>0</v>
      </c>
      <c r="Q112" s="9">
        <f t="shared" si="15"/>
        <v>100</v>
      </c>
      <c r="R112" s="10">
        <f t="shared" si="9"/>
        <v>100</v>
      </c>
      <c r="S112" s="11" t="str">
        <f>IF(COUNTA(A112),IF(ISERROR(VLOOKUP(M112+AB112,計算!$A$16:$B$219,2)),"",VLOOKUP(M112+AB112,計算!$A$16:$B$219,2)),"")</f>
        <v/>
      </c>
      <c r="T112" s="9">
        <f t="shared" si="11"/>
        <v>100</v>
      </c>
      <c r="U112" s="10">
        <f t="shared" si="12"/>
        <v>100</v>
      </c>
      <c r="V112" s="11" t="str">
        <f>IF(COUNTA(A112),IF(ISERROR(VLOOKUP(N112+AB112,計算!$A$16:$B$219,2)),"",VLOOKUP(N112+AB112,計算!$A$16:$B$219,2)),"")</f>
        <v/>
      </c>
      <c r="W112" s="9">
        <f t="shared" si="13"/>
        <v>100</v>
      </c>
      <c r="X112" s="10">
        <f t="shared" si="14"/>
        <v>100</v>
      </c>
      <c r="Y112" s="11" t="str">
        <f>IF(COUNTA(A112),IF(ISERROR(VLOOKUP(O112+AB112,計算!$A$16:$B$219,2)),"",VLOOKUP(O112+AB112,計算!$A$16:$B$219,2)),"")</f>
        <v/>
      </c>
      <c r="Z112" s="19" t="str">
        <f>IF(COUNTA(A112),IF(ISERROR(VLOOKUP(MIN(M112,N112,O112)+AB112,計算!$A$16:$B$219,2)),"",VLOOKUP(MIN(M112,N112,O112)+AB112,計算!$A$16:$B$219,2)),"")</f>
        <v/>
      </c>
      <c r="AB112" s="20">
        <v>400</v>
      </c>
    </row>
    <row r="113" spans="1:28" x14ac:dyDescent="0.15">
      <c r="A113" s="16"/>
      <c r="B113" s="41" t="str">
        <f>IF(A113="","",団体設定!$B$6&amp;"-A"&amp;団体設定!$H$5&amp;"-"&amp;A113)</f>
        <v/>
      </c>
      <c r="C113" s="53"/>
      <c r="D113" s="16"/>
      <c r="E113" s="16"/>
      <c r="F113" s="16"/>
      <c r="G113" s="12" t="s">
        <v>57</v>
      </c>
      <c r="H113" s="16"/>
      <c r="I113" s="12" t="s">
        <v>58</v>
      </c>
      <c r="J113" s="16"/>
      <c r="K113" s="12" t="s">
        <v>60</v>
      </c>
      <c r="L113" s="7" t="s">
        <v>68</v>
      </c>
      <c r="M113" s="16"/>
      <c r="N113" s="16"/>
      <c r="O113" s="16"/>
      <c r="P113" s="13">
        <f t="shared" si="10"/>
        <v>0</v>
      </c>
      <c r="Q113" s="9">
        <f t="shared" si="15"/>
        <v>100</v>
      </c>
      <c r="R113" s="10">
        <f t="shared" si="9"/>
        <v>100</v>
      </c>
      <c r="S113" s="11" t="str">
        <f>IF(COUNTA(A113),IF(ISERROR(VLOOKUP(M113+AB113,計算!$A$16:$B$219,2)),"",VLOOKUP(M113+AB113,計算!$A$16:$B$219,2)),"")</f>
        <v/>
      </c>
      <c r="T113" s="9">
        <f t="shared" si="11"/>
        <v>100</v>
      </c>
      <c r="U113" s="10">
        <f t="shared" si="12"/>
        <v>100</v>
      </c>
      <c r="V113" s="11" t="str">
        <f>IF(COUNTA(A113),IF(ISERROR(VLOOKUP(N113+AB113,計算!$A$16:$B$219,2)),"",VLOOKUP(N113+AB113,計算!$A$16:$B$219,2)),"")</f>
        <v/>
      </c>
      <c r="W113" s="9">
        <f t="shared" si="13"/>
        <v>100</v>
      </c>
      <c r="X113" s="10">
        <f t="shared" si="14"/>
        <v>100</v>
      </c>
      <c r="Y113" s="11" t="str">
        <f>IF(COUNTA(A113),IF(ISERROR(VLOOKUP(O113+AB113,計算!$A$16:$B$219,2)),"",VLOOKUP(O113+AB113,計算!$A$16:$B$219,2)),"")</f>
        <v/>
      </c>
      <c r="Z113" s="19" t="str">
        <f>IF(COUNTA(A113),IF(ISERROR(VLOOKUP(MIN(M113,N113,O113)+AB113,計算!$A$16:$B$219,2)),"",VLOOKUP(MIN(M113,N113,O113)+AB113,計算!$A$16:$B$219,2)),"")</f>
        <v/>
      </c>
      <c r="AB113" s="20">
        <v>400</v>
      </c>
    </row>
    <row r="114" spans="1:28" x14ac:dyDescent="0.15">
      <c r="A114" s="16"/>
      <c r="B114" s="41" t="str">
        <f>IF(A114="","",団体設定!$B$6&amp;"-A"&amp;団体設定!$H$5&amp;"-"&amp;A114)</f>
        <v/>
      </c>
      <c r="C114" s="53"/>
      <c r="D114" s="16"/>
      <c r="E114" s="16"/>
      <c r="F114" s="16"/>
      <c r="G114" s="12" t="s">
        <v>57</v>
      </c>
      <c r="H114" s="16"/>
      <c r="I114" s="12" t="s">
        <v>58</v>
      </c>
      <c r="J114" s="16"/>
      <c r="K114" s="12" t="s">
        <v>60</v>
      </c>
      <c r="L114" s="7" t="s">
        <v>68</v>
      </c>
      <c r="M114" s="16"/>
      <c r="N114" s="16"/>
      <c r="O114" s="16"/>
      <c r="P114" s="13">
        <f t="shared" si="10"/>
        <v>0</v>
      </c>
      <c r="Q114" s="9">
        <f t="shared" si="15"/>
        <v>100</v>
      </c>
      <c r="R114" s="10">
        <f t="shared" si="9"/>
        <v>100</v>
      </c>
      <c r="S114" s="11" t="str">
        <f>IF(COUNTA(A114),IF(ISERROR(VLOOKUP(M114+AB114,計算!$A$16:$B$219,2)),"",VLOOKUP(M114+AB114,計算!$A$16:$B$219,2)),"")</f>
        <v/>
      </c>
      <c r="T114" s="9">
        <f t="shared" si="11"/>
        <v>100</v>
      </c>
      <c r="U114" s="10">
        <f t="shared" si="12"/>
        <v>100</v>
      </c>
      <c r="V114" s="11" t="str">
        <f>IF(COUNTA(A114),IF(ISERROR(VLOOKUP(N114+AB114,計算!$A$16:$B$219,2)),"",VLOOKUP(N114+AB114,計算!$A$16:$B$219,2)),"")</f>
        <v/>
      </c>
      <c r="W114" s="9">
        <f t="shared" si="13"/>
        <v>100</v>
      </c>
      <c r="X114" s="10">
        <f t="shared" si="14"/>
        <v>100</v>
      </c>
      <c r="Y114" s="11" t="str">
        <f>IF(COUNTA(A114),IF(ISERROR(VLOOKUP(O114+AB114,計算!$A$16:$B$219,2)),"",VLOOKUP(O114+AB114,計算!$A$16:$B$219,2)),"")</f>
        <v/>
      </c>
      <c r="Z114" s="19" t="str">
        <f>IF(COUNTA(A114),IF(ISERROR(VLOOKUP(MIN(M114,N114,O114)+AB114,計算!$A$16:$B$219,2)),"",VLOOKUP(MIN(M114,N114,O114)+AB114,計算!$A$16:$B$219,2)),"")</f>
        <v/>
      </c>
      <c r="AB114" s="20">
        <v>400</v>
      </c>
    </row>
    <row r="115" spans="1:28" x14ac:dyDescent="0.15">
      <c r="A115" s="16"/>
      <c r="B115" s="41" t="str">
        <f>IF(A115="","",団体設定!$B$6&amp;"-A"&amp;団体設定!$H$5&amp;"-"&amp;A115)</f>
        <v/>
      </c>
      <c r="C115" s="53"/>
      <c r="D115" s="16"/>
      <c r="E115" s="16"/>
      <c r="F115" s="16"/>
      <c r="G115" s="12" t="s">
        <v>57</v>
      </c>
      <c r="H115" s="16"/>
      <c r="I115" s="12" t="s">
        <v>58</v>
      </c>
      <c r="J115" s="16"/>
      <c r="K115" s="12" t="s">
        <v>60</v>
      </c>
      <c r="L115" s="7" t="s">
        <v>68</v>
      </c>
      <c r="M115" s="16"/>
      <c r="N115" s="16"/>
      <c r="O115" s="16"/>
      <c r="P115" s="13">
        <f t="shared" si="10"/>
        <v>0</v>
      </c>
      <c r="Q115" s="9">
        <f t="shared" si="15"/>
        <v>100</v>
      </c>
      <c r="R115" s="10">
        <f t="shared" si="9"/>
        <v>100</v>
      </c>
      <c r="S115" s="11" t="str">
        <f>IF(COUNTA(A115),IF(ISERROR(VLOOKUP(M115+AB115,計算!$A$16:$B$219,2)),"",VLOOKUP(M115+AB115,計算!$A$16:$B$219,2)),"")</f>
        <v/>
      </c>
      <c r="T115" s="9">
        <f t="shared" si="11"/>
        <v>100</v>
      </c>
      <c r="U115" s="10">
        <f t="shared" si="12"/>
        <v>100</v>
      </c>
      <c r="V115" s="11" t="str">
        <f>IF(COUNTA(A115),IF(ISERROR(VLOOKUP(N115+AB115,計算!$A$16:$B$219,2)),"",VLOOKUP(N115+AB115,計算!$A$16:$B$219,2)),"")</f>
        <v/>
      </c>
      <c r="W115" s="9">
        <f t="shared" si="13"/>
        <v>100</v>
      </c>
      <c r="X115" s="10">
        <f t="shared" si="14"/>
        <v>100</v>
      </c>
      <c r="Y115" s="11" t="str">
        <f>IF(COUNTA(A115),IF(ISERROR(VLOOKUP(O115+AB115,計算!$A$16:$B$219,2)),"",VLOOKUP(O115+AB115,計算!$A$16:$B$219,2)),"")</f>
        <v/>
      </c>
      <c r="Z115" s="19" t="str">
        <f>IF(COUNTA(A115),IF(ISERROR(VLOOKUP(MIN(M115,N115,O115)+AB115,計算!$A$16:$B$219,2)),"",VLOOKUP(MIN(M115,N115,O115)+AB115,計算!$A$16:$B$219,2)),"")</f>
        <v/>
      </c>
      <c r="AB115" s="20">
        <v>400</v>
      </c>
    </row>
    <row r="116" spans="1:28" x14ac:dyDescent="0.15">
      <c r="A116" s="16"/>
      <c r="B116" s="41" t="str">
        <f>IF(A116="","",団体設定!$B$6&amp;"-A"&amp;団体設定!$H$5&amp;"-"&amp;A116)</f>
        <v/>
      </c>
      <c r="C116" s="53"/>
      <c r="D116" s="16"/>
      <c r="E116" s="16"/>
      <c r="F116" s="16"/>
      <c r="G116" s="12" t="s">
        <v>57</v>
      </c>
      <c r="H116" s="16"/>
      <c r="I116" s="12" t="s">
        <v>58</v>
      </c>
      <c r="J116" s="16"/>
      <c r="K116" s="12" t="s">
        <v>60</v>
      </c>
      <c r="L116" s="7" t="s">
        <v>68</v>
      </c>
      <c r="M116" s="16"/>
      <c r="N116" s="16"/>
      <c r="O116" s="16"/>
      <c r="P116" s="13">
        <f t="shared" si="10"/>
        <v>0</v>
      </c>
      <c r="Q116" s="9">
        <f t="shared" si="15"/>
        <v>100</v>
      </c>
      <c r="R116" s="10">
        <f t="shared" si="9"/>
        <v>100</v>
      </c>
      <c r="S116" s="11" t="str">
        <f>IF(COUNTA(A116),IF(ISERROR(VLOOKUP(M116+AB116,計算!$A$16:$B$219,2)),"",VLOOKUP(M116+AB116,計算!$A$16:$B$219,2)),"")</f>
        <v/>
      </c>
      <c r="T116" s="9">
        <f t="shared" si="11"/>
        <v>100</v>
      </c>
      <c r="U116" s="10">
        <f t="shared" si="12"/>
        <v>100</v>
      </c>
      <c r="V116" s="11" t="str">
        <f>IF(COUNTA(A116),IF(ISERROR(VLOOKUP(N116+AB116,計算!$A$16:$B$219,2)),"",VLOOKUP(N116+AB116,計算!$A$16:$B$219,2)),"")</f>
        <v/>
      </c>
      <c r="W116" s="9">
        <f t="shared" si="13"/>
        <v>100</v>
      </c>
      <c r="X116" s="10">
        <f t="shared" si="14"/>
        <v>100</v>
      </c>
      <c r="Y116" s="11" t="str">
        <f>IF(COUNTA(A116),IF(ISERROR(VLOOKUP(O116+AB116,計算!$A$16:$B$219,2)),"",VLOOKUP(O116+AB116,計算!$A$16:$B$219,2)),"")</f>
        <v/>
      </c>
      <c r="Z116" s="19" t="str">
        <f>IF(COUNTA(A116),IF(ISERROR(VLOOKUP(MIN(M116,N116,O116)+AB116,計算!$A$16:$B$219,2)),"",VLOOKUP(MIN(M116,N116,O116)+AB116,計算!$A$16:$B$219,2)),"")</f>
        <v/>
      </c>
      <c r="AB116" s="20">
        <v>400</v>
      </c>
    </row>
    <row r="117" spans="1:28" x14ac:dyDescent="0.15">
      <c r="A117" s="16"/>
      <c r="B117" s="41" t="str">
        <f>IF(A117="","",団体設定!$B$6&amp;"-A"&amp;団体設定!$H$5&amp;"-"&amp;A117)</f>
        <v/>
      </c>
      <c r="C117" s="53"/>
      <c r="D117" s="16"/>
      <c r="E117" s="16"/>
      <c r="F117" s="16"/>
      <c r="G117" s="12" t="s">
        <v>57</v>
      </c>
      <c r="H117" s="16"/>
      <c r="I117" s="12" t="s">
        <v>58</v>
      </c>
      <c r="J117" s="16"/>
      <c r="K117" s="12" t="s">
        <v>60</v>
      </c>
      <c r="L117" s="7" t="s">
        <v>68</v>
      </c>
      <c r="M117" s="16"/>
      <c r="N117" s="16"/>
      <c r="O117" s="16"/>
      <c r="P117" s="13">
        <f t="shared" si="10"/>
        <v>0</v>
      </c>
      <c r="Q117" s="9">
        <f t="shared" si="15"/>
        <v>100</v>
      </c>
      <c r="R117" s="10">
        <f t="shared" si="9"/>
        <v>100</v>
      </c>
      <c r="S117" s="11" t="str">
        <f>IF(COUNTA(A117),IF(ISERROR(VLOOKUP(M117+AB117,計算!$A$16:$B$219,2)),"",VLOOKUP(M117+AB117,計算!$A$16:$B$219,2)),"")</f>
        <v/>
      </c>
      <c r="T117" s="9">
        <f t="shared" si="11"/>
        <v>100</v>
      </c>
      <c r="U117" s="10">
        <f t="shared" si="12"/>
        <v>100</v>
      </c>
      <c r="V117" s="11" t="str">
        <f>IF(COUNTA(A117),IF(ISERROR(VLOOKUP(N117+AB117,計算!$A$16:$B$219,2)),"",VLOOKUP(N117+AB117,計算!$A$16:$B$219,2)),"")</f>
        <v/>
      </c>
      <c r="W117" s="9">
        <f t="shared" si="13"/>
        <v>100</v>
      </c>
      <c r="X117" s="10">
        <f t="shared" si="14"/>
        <v>100</v>
      </c>
      <c r="Y117" s="11" t="str">
        <f>IF(COUNTA(A117),IF(ISERROR(VLOOKUP(O117+AB117,計算!$A$16:$B$219,2)),"",VLOOKUP(O117+AB117,計算!$A$16:$B$219,2)),"")</f>
        <v/>
      </c>
      <c r="Z117" s="19" t="str">
        <f>IF(COUNTA(A117),IF(ISERROR(VLOOKUP(MIN(M117,N117,O117)+AB117,計算!$A$16:$B$219,2)),"",VLOOKUP(MIN(M117,N117,O117)+AB117,計算!$A$16:$B$219,2)),"")</f>
        <v/>
      </c>
      <c r="AB117" s="20">
        <v>400</v>
      </c>
    </row>
    <row r="118" spans="1:28" x14ac:dyDescent="0.15">
      <c r="A118" s="16"/>
      <c r="B118" s="41" t="str">
        <f>IF(A118="","",団体設定!$B$6&amp;"-A"&amp;団体設定!$H$5&amp;"-"&amp;A118)</f>
        <v/>
      </c>
      <c r="C118" s="53"/>
      <c r="D118" s="16"/>
      <c r="E118" s="16"/>
      <c r="F118" s="16"/>
      <c r="G118" s="12" t="s">
        <v>57</v>
      </c>
      <c r="H118" s="16"/>
      <c r="I118" s="12" t="s">
        <v>58</v>
      </c>
      <c r="J118" s="16"/>
      <c r="K118" s="12" t="s">
        <v>60</v>
      </c>
      <c r="L118" s="7" t="s">
        <v>68</v>
      </c>
      <c r="M118" s="16"/>
      <c r="N118" s="16"/>
      <c r="O118" s="16"/>
      <c r="P118" s="13">
        <f t="shared" si="10"/>
        <v>0</v>
      </c>
      <c r="Q118" s="9">
        <f t="shared" si="15"/>
        <v>100</v>
      </c>
      <c r="R118" s="10">
        <f t="shared" si="9"/>
        <v>100</v>
      </c>
      <c r="S118" s="11" t="str">
        <f>IF(COUNTA(A118),IF(ISERROR(VLOOKUP(M118+AB118,計算!$A$16:$B$219,2)),"",VLOOKUP(M118+AB118,計算!$A$16:$B$219,2)),"")</f>
        <v/>
      </c>
      <c r="T118" s="9">
        <f t="shared" si="11"/>
        <v>100</v>
      </c>
      <c r="U118" s="10">
        <f t="shared" si="12"/>
        <v>100</v>
      </c>
      <c r="V118" s="11" t="str">
        <f>IF(COUNTA(A118),IF(ISERROR(VLOOKUP(N118+AB118,計算!$A$16:$B$219,2)),"",VLOOKUP(N118+AB118,計算!$A$16:$B$219,2)),"")</f>
        <v/>
      </c>
      <c r="W118" s="9">
        <f t="shared" si="13"/>
        <v>100</v>
      </c>
      <c r="X118" s="10">
        <f t="shared" si="14"/>
        <v>100</v>
      </c>
      <c r="Y118" s="11" t="str">
        <f>IF(COUNTA(A118),IF(ISERROR(VLOOKUP(O118+AB118,計算!$A$16:$B$219,2)),"",VLOOKUP(O118+AB118,計算!$A$16:$B$219,2)),"")</f>
        <v/>
      </c>
      <c r="Z118" s="19" t="str">
        <f>IF(COUNTA(A118),IF(ISERROR(VLOOKUP(MIN(M118,N118,O118)+AB118,計算!$A$16:$B$219,2)),"",VLOOKUP(MIN(M118,N118,O118)+AB118,計算!$A$16:$B$219,2)),"")</f>
        <v/>
      </c>
      <c r="AB118" s="20">
        <v>400</v>
      </c>
    </row>
    <row r="119" spans="1:28" x14ac:dyDescent="0.15">
      <c r="A119" s="16"/>
      <c r="B119" s="41" t="str">
        <f>IF(A119="","",団体設定!$B$6&amp;"-A"&amp;団体設定!$H$5&amp;"-"&amp;A119)</f>
        <v/>
      </c>
      <c r="C119" s="53"/>
      <c r="D119" s="16"/>
      <c r="E119" s="16"/>
      <c r="F119" s="16"/>
      <c r="G119" s="12" t="s">
        <v>57</v>
      </c>
      <c r="H119" s="16"/>
      <c r="I119" s="12" t="s">
        <v>58</v>
      </c>
      <c r="J119" s="16"/>
      <c r="K119" s="12" t="s">
        <v>60</v>
      </c>
      <c r="L119" s="7" t="s">
        <v>68</v>
      </c>
      <c r="M119" s="16"/>
      <c r="N119" s="16"/>
      <c r="O119" s="16"/>
      <c r="P119" s="13">
        <f t="shared" si="10"/>
        <v>0</v>
      </c>
      <c r="Q119" s="9">
        <f t="shared" si="15"/>
        <v>100</v>
      </c>
      <c r="R119" s="10">
        <f t="shared" si="9"/>
        <v>100</v>
      </c>
      <c r="S119" s="11" t="str">
        <f>IF(COUNTA(A119),IF(ISERROR(VLOOKUP(M119+AB119,計算!$A$16:$B$219,2)),"",VLOOKUP(M119+AB119,計算!$A$16:$B$219,2)),"")</f>
        <v/>
      </c>
      <c r="T119" s="9">
        <f t="shared" si="11"/>
        <v>100</v>
      </c>
      <c r="U119" s="10">
        <f t="shared" si="12"/>
        <v>100</v>
      </c>
      <c r="V119" s="11" t="str">
        <f>IF(COUNTA(A119),IF(ISERROR(VLOOKUP(N119+AB119,計算!$A$16:$B$219,2)),"",VLOOKUP(N119+AB119,計算!$A$16:$B$219,2)),"")</f>
        <v/>
      </c>
      <c r="W119" s="9">
        <f t="shared" si="13"/>
        <v>100</v>
      </c>
      <c r="X119" s="10">
        <f t="shared" si="14"/>
        <v>100</v>
      </c>
      <c r="Y119" s="11" t="str">
        <f>IF(COUNTA(A119),IF(ISERROR(VLOOKUP(O119+AB119,計算!$A$16:$B$219,2)),"",VLOOKUP(O119+AB119,計算!$A$16:$B$219,2)),"")</f>
        <v/>
      </c>
      <c r="Z119" s="19" t="str">
        <f>IF(COUNTA(A119),IF(ISERROR(VLOOKUP(MIN(M119,N119,O119)+AB119,計算!$A$16:$B$219,2)),"",VLOOKUP(MIN(M119,N119,O119)+AB119,計算!$A$16:$B$219,2)),"")</f>
        <v/>
      </c>
      <c r="AB119" s="20">
        <v>400</v>
      </c>
    </row>
    <row r="120" spans="1:28" x14ac:dyDescent="0.15">
      <c r="A120" s="16"/>
      <c r="B120" s="41" t="str">
        <f>IF(A120="","",団体設定!$B$6&amp;"-A"&amp;団体設定!$H$5&amp;"-"&amp;A120)</f>
        <v/>
      </c>
      <c r="C120" s="53"/>
      <c r="D120" s="16"/>
      <c r="E120" s="16"/>
      <c r="F120" s="16"/>
      <c r="G120" s="12" t="s">
        <v>57</v>
      </c>
      <c r="H120" s="16"/>
      <c r="I120" s="12" t="s">
        <v>58</v>
      </c>
      <c r="J120" s="16"/>
      <c r="K120" s="12" t="s">
        <v>60</v>
      </c>
      <c r="L120" s="7" t="s">
        <v>68</v>
      </c>
      <c r="M120" s="16"/>
      <c r="N120" s="16"/>
      <c r="O120" s="16"/>
      <c r="P120" s="13">
        <f t="shared" si="10"/>
        <v>0</v>
      </c>
      <c r="Q120" s="9">
        <f t="shared" si="15"/>
        <v>100</v>
      </c>
      <c r="R120" s="10">
        <f t="shared" si="9"/>
        <v>100</v>
      </c>
      <c r="S120" s="11" t="str">
        <f>IF(COUNTA(A120),IF(ISERROR(VLOOKUP(M120+AB120,計算!$A$16:$B$219,2)),"",VLOOKUP(M120+AB120,計算!$A$16:$B$219,2)),"")</f>
        <v/>
      </c>
      <c r="T120" s="9">
        <f t="shared" si="11"/>
        <v>100</v>
      </c>
      <c r="U120" s="10">
        <f t="shared" si="12"/>
        <v>100</v>
      </c>
      <c r="V120" s="11" t="str">
        <f>IF(COUNTA(A120),IF(ISERROR(VLOOKUP(N120+AB120,計算!$A$16:$B$219,2)),"",VLOOKUP(N120+AB120,計算!$A$16:$B$219,2)),"")</f>
        <v/>
      </c>
      <c r="W120" s="9">
        <f t="shared" si="13"/>
        <v>100</v>
      </c>
      <c r="X120" s="10">
        <f t="shared" si="14"/>
        <v>100</v>
      </c>
      <c r="Y120" s="11" t="str">
        <f>IF(COUNTA(A120),IF(ISERROR(VLOOKUP(O120+AB120,計算!$A$16:$B$219,2)),"",VLOOKUP(O120+AB120,計算!$A$16:$B$219,2)),"")</f>
        <v/>
      </c>
      <c r="Z120" s="19" t="str">
        <f>IF(COUNTA(A120),IF(ISERROR(VLOOKUP(MIN(M120,N120,O120)+AB120,計算!$A$16:$B$219,2)),"",VLOOKUP(MIN(M120,N120,O120)+AB120,計算!$A$16:$B$219,2)),"")</f>
        <v/>
      </c>
      <c r="AB120" s="20">
        <v>400</v>
      </c>
    </row>
    <row r="121" spans="1:28" x14ac:dyDescent="0.15">
      <c r="A121" s="16"/>
      <c r="B121" s="41" t="str">
        <f>IF(A121="","",団体設定!$B$6&amp;"-A"&amp;団体設定!$H$5&amp;"-"&amp;A121)</f>
        <v/>
      </c>
      <c r="C121" s="53"/>
      <c r="D121" s="16"/>
      <c r="E121" s="16"/>
      <c r="F121" s="16"/>
      <c r="G121" s="12" t="s">
        <v>57</v>
      </c>
      <c r="H121" s="16"/>
      <c r="I121" s="12" t="s">
        <v>58</v>
      </c>
      <c r="J121" s="16"/>
      <c r="K121" s="12" t="s">
        <v>60</v>
      </c>
      <c r="L121" s="7" t="s">
        <v>68</v>
      </c>
      <c r="M121" s="16"/>
      <c r="N121" s="16"/>
      <c r="O121" s="16"/>
      <c r="P121" s="13">
        <f t="shared" si="10"/>
        <v>0</v>
      </c>
      <c r="Q121" s="9">
        <f t="shared" si="15"/>
        <v>100</v>
      </c>
      <c r="R121" s="10">
        <f t="shared" si="9"/>
        <v>100</v>
      </c>
      <c r="S121" s="11" t="str">
        <f>IF(COUNTA(A121),IF(ISERROR(VLOOKUP(M121+AB121,計算!$A$16:$B$219,2)),"",VLOOKUP(M121+AB121,計算!$A$16:$B$219,2)),"")</f>
        <v/>
      </c>
      <c r="T121" s="9">
        <f t="shared" si="11"/>
        <v>100</v>
      </c>
      <c r="U121" s="10">
        <f t="shared" si="12"/>
        <v>100</v>
      </c>
      <c r="V121" s="11" t="str">
        <f>IF(COUNTA(A121),IF(ISERROR(VLOOKUP(N121+AB121,計算!$A$16:$B$219,2)),"",VLOOKUP(N121+AB121,計算!$A$16:$B$219,2)),"")</f>
        <v/>
      </c>
      <c r="W121" s="9">
        <f t="shared" si="13"/>
        <v>100</v>
      </c>
      <c r="X121" s="10">
        <f t="shared" si="14"/>
        <v>100</v>
      </c>
      <c r="Y121" s="11" t="str">
        <f>IF(COUNTA(A121),IF(ISERROR(VLOOKUP(O121+AB121,計算!$A$16:$B$219,2)),"",VLOOKUP(O121+AB121,計算!$A$16:$B$219,2)),"")</f>
        <v/>
      </c>
      <c r="Z121" s="19" t="str">
        <f>IF(COUNTA(A121),IF(ISERROR(VLOOKUP(MIN(M121,N121,O121)+AB121,計算!$A$16:$B$219,2)),"",VLOOKUP(MIN(M121,N121,O121)+AB121,計算!$A$16:$B$219,2)),"")</f>
        <v/>
      </c>
      <c r="AB121" s="20">
        <v>400</v>
      </c>
    </row>
    <row r="122" spans="1:28" x14ac:dyDescent="0.15">
      <c r="A122" s="16"/>
      <c r="B122" s="41" t="str">
        <f>IF(A122="","",団体設定!$B$6&amp;"-A"&amp;団体設定!$H$5&amp;"-"&amp;A122)</f>
        <v/>
      </c>
      <c r="C122" s="53"/>
      <c r="D122" s="16"/>
      <c r="E122" s="16"/>
      <c r="F122" s="16"/>
      <c r="G122" s="12" t="s">
        <v>57</v>
      </c>
      <c r="H122" s="16"/>
      <c r="I122" s="12" t="s">
        <v>58</v>
      </c>
      <c r="J122" s="16"/>
      <c r="K122" s="12" t="s">
        <v>60</v>
      </c>
      <c r="L122" s="7" t="s">
        <v>68</v>
      </c>
      <c r="M122" s="16"/>
      <c r="N122" s="16"/>
      <c r="O122" s="16"/>
      <c r="P122" s="13">
        <f t="shared" si="10"/>
        <v>0</v>
      </c>
      <c r="Q122" s="9">
        <f t="shared" si="15"/>
        <v>100</v>
      </c>
      <c r="R122" s="10">
        <f t="shared" si="9"/>
        <v>100</v>
      </c>
      <c r="S122" s="11" t="str">
        <f>IF(COUNTA(A122),IF(ISERROR(VLOOKUP(M122+AB122,計算!$A$16:$B$219,2)),"",VLOOKUP(M122+AB122,計算!$A$16:$B$219,2)),"")</f>
        <v/>
      </c>
      <c r="T122" s="9">
        <f t="shared" si="11"/>
        <v>100</v>
      </c>
      <c r="U122" s="10">
        <f t="shared" si="12"/>
        <v>100</v>
      </c>
      <c r="V122" s="11" t="str">
        <f>IF(COUNTA(A122),IF(ISERROR(VLOOKUP(N122+AB122,計算!$A$16:$B$219,2)),"",VLOOKUP(N122+AB122,計算!$A$16:$B$219,2)),"")</f>
        <v/>
      </c>
      <c r="W122" s="9">
        <f t="shared" si="13"/>
        <v>100</v>
      </c>
      <c r="X122" s="10">
        <f t="shared" si="14"/>
        <v>100</v>
      </c>
      <c r="Y122" s="11" t="str">
        <f>IF(COUNTA(A122),IF(ISERROR(VLOOKUP(O122+AB122,計算!$A$16:$B$219,2)),"",VLOOKUP(O122+AB122,計算!$A$16:$B$219,2)),"")</f>
        <v/>
      </c>
      <c r="Z122" s="19" t="str">
        <f>IF(COUNTA(A122),IF(ISERROR(VLOOKUP(MIN(M122,N122,O122)+AB122,計算!$A$16:$B$219,2)),"",VLOOKUP(MIN(M122,N122,O122)+AB122,計算!$A$16:$B$219,2)),"")</f>
        <v/>
      </c>
      <c r="AB122" s="20">
        <v>400</v>
      </c>
    </row>
    <row r="123" spans="1:28" x14ac:dyDescent="0.15">
      <c r="A123" s="16"/>
      <c r="B123" s="41" t="str">
        <f>IF(A123="","",団体設定!$B$6&amp;"-A"&amp;団体設定!$H$5&amp;"-"&amp;A123)</f>
        <v/>
      </c>
      <c r="C123" s="53"/>
      <c r="D123" s="16"/>
      <c r="E123" s="16"/>
      <c r="F123" s="16"/>
      <c r="G123" s="12" t="s">
        <v>57</v>
      </c>
      <c r="H123" s="16"/>
      <c r="I123" s="12" t="s">
        <v>58</v>
      </c>
      <c r="J123" s="16"/>
      <c r="K123" s="12" t="s">
        <v>60</v>
      </c>
      <c r="L123" s="7" t="s">
        <v>68</v>
      </c>
      <c r="M123" s="16"/>
      <c r="N123" s="16"/>
      <c r="O123" s="16"/>
      <c r="P123" s="13">
        <f t="shared" si="10"/>
        <v>0</v>
      </c>
      <c r="Q123" s="9">
        <f t="shared" si="15"/>
        <v>100</v>
      </c>
      <c r="R123" s="10">
        <f t="shared" si="9"/>
        <v>100</v>
      </c>
      <c r="S123" s="11" t="str">
        <f>IF(COUNTA(A123),IF(ISERROR(VLOOKUP(M123+AB123,計算!$A$16:$B$219,2)),"",VLOOKUP(M123+AB123,計算!$A$16:$B$219,2)),"")</f>
        <v/>
      </c>
      <c r="T123" s="9">
        <f t="shared" si="11"/>
        <v>100</v>
      </c>
      <c r="U123" s="10">
        <f t="shared" si="12"/>
        <v>100</v>
      </c>
      <c r="V123" s="11" t="str">
        <f>IF(COUNTA(A123),IF(ISERROR(VLOOKUP(N123+AB123,計算!$A$16:$B$219,2)),"",VLOOKUP(N123+AB123,計算!$A$16:$B$219,2)),"")</f>
        <v/>
      </c>
      <c r="W123" s="9">
        <f t="shared" si="13"/>
        <v>100</v>
      </c>
      <c r="X123" s="10">
        <f t="shared" si="14"/>
        <v>100</v>
      </c>
      <c r="Y123" s="11" t="str">
        <f>IF(COUNTA(A123),IF(ISERROR(VLOOKUP(O123+AB123,計算!$A$16:$B$219,2)),"",VLOOKUP(O123+AB123,計算!$A$16:$B$219,2)),"")</f>
        <v/>
      </c>
      <c r="Z123" s="19" t="str">
        <f>IF(COUNTA(A123),IF(ISERROR(VLOOKUP(MIN(M123,N123,O123)+AB123,計算!$A$16:$B$219,2)),"",VLOOKUP(MIN(M123,N123,O123)+AB123,計算!$A$16:$B$219,2)),"")</f>
        <v/>
      </c>
      <c r="AB123" s="20">
        <v>400</v>
      </c>
    </row>
    <row r="124" spans="1:28" x14ac:dyDescent="0.15">
      <c r="A124" s="16"/>
      <c r="B124" s="41" t="str">
        <f>IF(A124="","",団体設定!$B$6&amp;"-A"&amp;団体設定!$H$5&amp;"-"&amp;A124)</f>
        <v/>
      </c>
      <c r="C124" s="53"/>
      <c r="D124" s="16"/>
      <c r="E124" s="16"/>
      <c r="F124" s="16"/>
      <c r="G124" s="12" t="s">
        <v>57</v>
      </c>
      <c r="H124" s="16"/>
      <c r="I124" s="12" t="s">
        <v>58</v>
      </c>
      <c r="J124" s="16"/>
      <c r="K124" s="12" t="s">
        <v>60</v>
      </c>
      <c r="L124" s="7" t="s">
        <v>68</v>
      </c>
      <c r="M124" s="16"/>
      <c r="N124" s="16"/>
      <c r="O124" s="16"/>
      <c r="P124" s="13">
        <f t="shared" si="10"/>
        <v>0</v>
      </c>
      <c r="Q124" s="9">
        <f t="shared" si="15"/>
        <v>100</v>
      </c>
      <c r="R124" s="10">
        <f t="shared" si="9"/>
        <v>100</v>
      </c>
      <c r="S124" s="11" t="str">
        <f>IF(COUNTA(A124),IF(ISERROR(VLOOKUP(M124+AB124,計算!$A$16:$B$219,2)),"",VLOOKUP(M124+AB124,計算!$A$16:$B$219,2)),"")</f>
        <v/>
      </c>
      <c r="T124" s="9">
        <f t="shared" si="11"/>
        <v>100</v>
      </c>
      <c r="U124" s="10">
        <f t="shared" si="12"/>
        <v>100</v>
      </c>
      <c r="V124" s="11" t="str">
        <f>IF(COUNTA(A124),IF(ISERROR(VLOOKUP(N124+AB124,計算!$A$16:$B$219,2)),"",VLOOKUP(N124+AB124,計算!$A$16:$B$219,2)),"")</f>
        <v/>
      </c>
      <c r="W124" s="9">
        <f t="shared" si="13"/>
        <v>100</v>
      </c>
      <c r="X124" s="10">
        <f t="shared" si="14"/>
        <v>100</v>
      </c>
      <c r="Y124" s="11" t="str">
        <f>IF(COUNTA(A124),IF(ISERROR(VLOOKUP(O124+AB124,計算!$A$16:$B$219,2)),"",VLOOKUP(O124+AB124,計算!$A$16:$B$219,2)),"")</f>
        <v/>
      </c>
      <c r="Z124" s="19" t="str">
        <f>IF(COUNTA(A124),IF(ISERROR(VLOOKUP(MIN(M124,N124,O124)+AB124,計算!$A$16:$B$219,2)),"",VLOOKUP(MIN(M124,N124,O124)+AB124,計算!$A$16:$B$219,2)),"")</f>
        <v/>
      </c>
      <c r="AB124" s="20">
        <v>400</v>
      </c>
    </row>
    <row r="125" spans="1:28" x14ac:dyDescent="0.15">
      <c r="A125" s="16"/>
      <c r="B125" s="41" t="str">
        <f>IF(A125="","",団体設定!$B$6&amp;"-A"&amp;団体設定!$H$5&amp;"-"&amp;A125)</f>
        <v/>
      </c>
      <c r="C125" s="53"/>
      <c r="D125" s="16"/>
      <c r="E125" s="16"/>
      <c r="F125" s="16"/>
      <c r="G125" s="12" t="s">
        <v>57</v>
      </c>
      <c r="H125" s="16"/>
      <c r="I125" s="12" t="s">
        <v>58</v>
      </c>
      <c r="J125" s="16"/>
      <c r="K125" s="12" t="s">
        <v>60</v>
      </c>
      <c r="L125" s="7" t="s">
        <v>68</v>
      </c>
      <c r="M125" s="16"/>
      <c r="N125" s="16"/>
      <c r="O125" s="16"/>
      <c r="P125" s="13">
        <f t="shared" si="10"/>
        <v>0</v>
      </c>
      <c r="Q125" s="9">
        <f t="shared" si="15"/>
        <v>100</v>
      </c>
      <c r="R125" s="10">
        <f t="shared" si="9"/>
        <v>100</v>
      </c>
      <c r="S125" s="11" t="str">
        <f>IF(COUNTA(A125),IF(ISERROR(VLOOKUP(M125+AB125,計算!$A$16:$B$219,2)),"",VLOOKUP(M125+AB125,計算!$A$16:$B$219,2)),"")</f>
        <v/>
      </c>
      <c r="T125" s="9">
        <f t="shared" si="11"/>
        <v>100</v>
      </c>
      <c r="U125" s="10">
        <f t="shared" si="12"/>
        <v>100</v>
      </c>
      <c r="V125" s="11" t="str">
        <f>IF(COUNTA(A125),IF(ISERROR(VLOOKUP(N125+AB125,計算!$A$16:$B$219,2)),"",VLOOKUP(N125+AB125,計算!$A$16:$B$219,2)),"")</f>
        <v/>
      </c>
      <c r="W125" s="9">
        <f t="shared" si="13"/>
        <v>100</v>
      </c>
      <c r="X125" s="10">
        <f t="shared" si="14"/>
        <v>100</v>
      </c>
      <c r="Y125" s="11" t="str">
        <f>IF(COUNTA(A125),IF(ISERROR(VLOOKUP(O125+AB125,計算!$A$16:$B$219,2)),"",VLOOKUP(O125+AB125,計算!$A$16:$B$219,2)),"")</f>
        <v/>
      </c>
      <c r="Z125" s="19" t="str">
        <f>IF(COUNTA(A125),IF(ISERROR(VLOOKUP(MIN(M125,N125,O125)+AB125,計算!$A$16:$B$219,2)),"",VLOOKUP(MIN(M125,N125,O125)+AB125,計算!$A$16:$B$219,2)),"")</f>
        <v/>
      </c>
      <c r="AB125" s="20">
        <v>400</v>
      </c>
    </row>
    <row r="126" spans="1:28" x14ac:dyDescent="0.15">
      <c r="A126" s="16"/>
      <c r="B126" s="41" t="str">
        <f>IF(A126="","",団体設定!$B$6&amp;"-A"&amp;団体設定!$H$5&amp;"-"&amp;A126)</f>
        <v/>
      </c>
      <c r="C126" s="53"/>
      <c r="D126" s="16"/>
      <c r="E126" s="16"/>
      <c r="F126" s="16"/>
      <c r="G126" s="12" t="s">
        <v>57</v>
      </c>
      <c r="H126" s="16"/>
      <c r="I126" s="12" t="s">
        <v>58</v>
      </c>
      <c r="J126" s="16"/>
      <c r="K126" s="12" t="s">
        <v>60</v>
      </c>
      <c r="L126" s="7" t="s">
        <v>68</v>
      </c>
      <c r="M126" s="16"/>
      <c r="N126" s="16"/>
      <c r="O126" s="16"/>
      <c r="P126" s="13">
        <f t="shared" si="10"/>
        <v>0</v>
      </c>
      <c r="Q126" s="9">
        <f t="shared" si="15"/>
        <v>100</v>
      </c>
      <c r="R126" s="10">
        <f t="shared" si="9"/>
        <v>100</v>
      </c>
      <c r="S126" s="11" t="str">
        <f>IF(COUNTA(A126),IF(ISERROR(VLOOKUP(M126+AB126,計算!$A$16:$B$219,2)),"",VLOOKUP(M126+AB126,計算!$A$16:$B$219,2)),"")</f>
        <v/>
      </c>
      <c r="T126" s="9">
        <f t="shared" si="11"/>
        <v>100</v>
      </c>
      <c r="U126" s="10">
        <f t="shared" si="12"/>
        <v>100</v>
      </c>
      <c r="V126" s="11" t="str">
        <f>IF(COUNTA(A126),IF(ISERROR(VLOOKUP(N126+AB126,計算!$A$16:$B$219,2)),"",VLOOKUP(N126+AB126,計算!$A$16:$B$219,2)),"")</f>
        <v/>
      </c>
      <c r="W126" s="9">
        <f t="shared" si="13"/>
        <v>100</v>
      </c>
      <c r="X126" s="10">
        <f t="shared" si="14"/>
        <v>100</v>
      </c>
      <c r="Y126" s="11" t="str">
        <f>IF(COUNTA(A126),IF(ISERROR(VLOOKUP(O126+AB126,計算!$A$16:$B$219,2)),"",VLOOKUP(O126+AB126,計算!$A$16:$B$219,2)),"")</f>
        <v/>
      </c>
      <c r="Z126" s="19" t="str">
        <f>IF(COUNTA(A126),IF(ISERROR(VLOOKUP(MIN(M126,N126,O126)+AB126,計算!$A$16:$B$219,2)),"",VLOOKUP(MIN(M126,N126,O126)+AB126,計算!$A$16:$B$219,2)),"")</f>
        <v/>
      </c>
      <c r="AB126" s="20">
        <v>400</v>
      </c>
    </row>
    <row r="127" spans="1:28" x14ac:dyDescent="0.15">
      <c r="A127" s="16"/>
      <c r="B127" s="41" t="str">
        <f>IF(A127="","",団体設定!$B$6&amp;"-A"&amp;団体設定!$H$5&amp;"-"&amp;A127)</f>
        <v/>
      </c>
      <c r="C127" s="53"/>
      <c r="D127" s="16"/>
      <c r="E127" s="16"/>
      <c r="F127" s="16"/>
      <c r="G127" s="12" t="s">
        <v>57</v>
      </c>
      <c r="H127" s="16"/>
      <c r="I127" s="12" t="s">
        <v>58</v>
      </c>
      <c r="J127" s="16"/>
      <c r="K127" s="12" t="s">
        <v>60</v>
      </c>
      <c r="L127" s="7" t="s">
        <v>68</v>
      </c>
      <c r="M127" s="16"/>
      <c r="N127" s="16"/>
      <c r="O127" s="16"/>
      <c r="P127" s="13">
        <f t="shared" si="10"/>
        <v>0</v>
      </c>
      <c r="Q127" s="9">
        <f t="shared" si="15"/>
        <v>100</v>
      </c>
      <c r="R127" s="10">
        <f t="shared" si="9"/>
        <v>100</v>
      </c>
      <c r="S127" s="11" t="str">
        <f>IF(COUNTA(A127),IF(ISERROR(VLOOKUP(M127+AB127,計算!$A$16:$B$219,2)),"",VLOOKUP(M127+AB127,計算!$A$16:$B$219,2)),"")</f>
        <v/>
      </c>
      <c r="T127" s="9">
        <f t="shared" si="11"/>
        <v>100</v>
      </c>
      <c r="U127" s="10">
        <f t="shared" si="12"/>
        <v>100</v>
      </c>
      <c r="V127" s="11" t="str">
        <f>IF(COUNTA(A127),IF(ISERROR(VLOOKUP(N127+AB127,計算!$A$16:$B$219,2)),"",VLOOKUP(N127+AB127,計算!$A$16:$B$219,2)),"")</f>
        <v/>
      </c>
      <c r="W127" s="9">
        <f t="shared" si="13"/>
        <v>100</v>
      </c>
      <c r="X127" s="10">
        <f t="shared" si="14"/>
        <v>100</v>
      </c>
      <c r="Y127" s="11" t="str">
        <f>IF(COUNTA(A127),IF(ISERROR(VLOOKUP(O127+AB127,計算!$A$16:$B$219,2)),"",VLOOKUP(O127+AB127,計算!$A$16:$B$219,2)),"")</f>
        <v/>
      </c>
      <c r="Z127" s="19" t="str">
        <f>IF(COUNTA(A127),IF(ISERROR(VLOOKUP(MIN(M127,N127,O127)+AB127,計算!$A$16:$B$219,2)),"",VLOOKUP(MIN(M127,N127,O127)+AB127,計算!$A$16:$B$219,2)),"")</f>
        <v/>
      </c>
      <c r="AB127" s="20">
        <v>400</v>
      </c>
    </row>
    <row r="128" spans="1:28" x14ac:dyDescent="0.15">
      <c r="A128" s="16"/>
      <c r="B128" s="41" t="str">
        <f>IF(A128="","",団体設定!$B$6&amp;"-A"&amp;団体設定!$H$5&amp;"-"&amp;A128)</f>
        <v/>
      </c>
      <c r="C128" s="53"/>
      <c r="D128" s="16"/>
      <c r="E128" s="16"/>
      <c r="F128" s="16"/>
      <c r="G128" s="12" t="s">
        <v>57</v>
      </c>
      <c r="H128" s="16"/>
      <c r="I128" s="12" t="s">
        <v>58</v>
      </c>
      <c r="J128" s="16"/>
      <c r="K128" s="12" t="s">
        <v>60</v>
      </c>
      <c r="L128" s="7" t="s">
        <v>68</v>
      </c>
      <c r="M128" s="16"/>
      <c r="N128" s="16"/>
      <c r="O128" s="16"/>
      <c r="P128" s="13">
        <f t="shared" si="10"/>
        <v>0</v>
      </c>
      <c r="Q128" s="9">
        <f t="shared" si="15"/>
        <v>100</v>
      </c>
      <c r="R128" s="10">
        <f t="shared" si="9"/>
        <v>100</v>
      </c>
      <c r="S128" s="11" t="str">
        <f>IF(COUNTA(A128),IF(ISERROR(VLOOKUP(M128+AB128,計算!$A$16:$B$219,2)),"",VLOOKUP(M128+AB128,計算!$A$16:$B$219,2)),"")</f>
        <v/>
      </c>
      <c r="T128" s="9">
        <f t="shared" si="11"/>
        <v>100</v>
      </c>
      <c r="U128" s="10">
        <f t="shared" si="12"/>
        <v>100</v>
      </c>
      <c r="V128" s="11" t="str">
        <f>IF(COUNTA(A128),IF(ISERROR(VLOOKUP(N128+AB128,計算!$A$16:$B$219,2)),"",VLOOKUP(N128+AB128,計算!$A$16:$B$219,2)),"")</f>
        <v/>
      </c>
      <c r="W128" s="9">
        <f t="shared" si="13"/>
        <v>100</v>
      </c>
      <c r="X128" s="10">
        <f t="shared" si="14"/>
        <v>100</v>
      </c>
      <c r="Y128" s="11" t="str">
        <f>IF(COUNTA(A128),IF(ISERROR(VLOOKUP(O128+AB128,計算!$A$16:$B$219,2)),"",VLOOKUP(O128+AB128,計算!$A$16:$B$219,2)),"")</f>
        <v/>
      </c>
      <c r="Z128" s="19" t="str">
        <f>IF(COUNTA(A128),IF(ISERROR(VLOOKUP(MIN(M128,N128,O128)+AB128,計算!$A$16:$B$219,2)),"",VLOOKUP(MIN(M128,N128,O128)+AB128,計算!$A$16:$B$219,2)),"")</f>
        <v/>
      </c>
      <c r="AB128" s="20">
        <v>400</v>
      </c>
    </row>
    <row r="129" spans="1:28" x14ac:dyDescent="0.15">
      <c r="A129" s="16"/>
      <c r="B129" s="41" t="str">
        <f>IF(A129="","",団体設定!$B$6&amp;"-A"&amp;団体設定!$H$5&amp;"-"&amp;A129)</f>
        <v/>
      </c>
      <c r="C129" s="53"/>
      <c r="D129" s="16"/>
      <c r="E129" s="16"/>
      <c r="F129" s="16"/>
      <c r="G129" s="12" t="s">
        <v>57</v>
      </c>
      <c r="H129" s="16"/>
      <c r="I129" s="12" t="s">
        <v>58</v>
      </c>
      <c r="J129" s="16"/>
      <c r="K129" s="12" t="s">
        <v>60</v>
      </c>
      <c r="L129" s="7" t="s">
        <v>68</v>
      </c>
      <c r="M129" s="16"/>
      <c r="N129" s="16"/>
      <c r="O129" s="16"/>
      <c r="P129" s="13">
        <f t="shared" si="10"/>
        <v>0</v>
      </c>
      <c r="Q129" s="9">
        <f t="shared" si="15"/>
        <v>100</v>
      </c>
      <c r="R129" s="10">
        <f t="shared" si="9"/>
        <v>100</v>
      </c>
      <c r="S129" s="11" t="str">
        <f>IF(COUNTA(A129),IF(ISERROR(VLOOKUP(M129+AB129,計算!$A$16:$B$219,2)),"",VLOOKUP(M129+AB129,計算!$A$16:$B$219,2)),"")</f>
        <v/>
      </c>
      <c r="T129" s="9">
        <f t="shared" si="11"/>
        <v>100</v>
      </c>
      <c r="U129" s="10">
        <f t="shared" si="12"/>
        <v>100</v>
      </c>
      <c r="V129" s="11" t="str">
        <f>IF(COUNTA(A129),IF(ISERROR(VLOOKUP(N129+AB129,計算!$A$16:$B$219,2)),"",VLOOKUP(N129+AB129,計算!$A$16:$B$219,2)),"")</f>
        <v/>
      </c>
      <c r="W129" s="9">
        <f t="shared" si="13"/>
        <v>100</v>
      </c>
      <c r="X129" s="10">
        <f t="shared" si="14"/>
        <v>100</v>
      </c>
      <c r="Y129" s="11" t="str">
        <f>IF(COUNTA(A129),IF(ISERROR(VLOOKUP(O129+AB129,計算!$A$16:$B$219,2)),"",VLOOKUP(O129+AB129,計算!$A$16:$B$219,2)),"")</f>
        <v/>
      </c>
      <c r="Z129" s="19" t="str">
        <f>IF(COUNTA(A129),IF(ISERROR(VLOOKUP(MIN(M129,N129,O129)+AB129,計算!$A$16:$B$219,2)),"",VLOOKUP(MIN(M129,N129,O129)+AB129,計算!$A$16:$B$219,2)),"")</f>
        <v/>
      </c>
      <c r="AB129" s="20">
        <v>400</v>
      </c>
    </row>
    <row r="130" spans="1:28" x14ac:dyDescent="0.15">
      <c r="A130" s="16"/>
      <c r="B130" s="41" t="str">
        <f>IF(A130="","",団体設定!$B$6&amp;"-A"&amp;団体設定!$H$5&amp;"-"&amp;A130)</f>
        <v/>
      </c>
      <c r="C130" s="53"/>
      <c r="D130" s="16"/>
      <c r="E130" s="16"/>
      <c r="F130" s="16"/>
      <c r="G130" s="12" t="s">
        <v>57</v>
      </c>
      <c r="H130" s="16"/>
      <c r="I130" s="12" t="s">
        <v>58</v>
      </c>
      <c r="J130" s="16"/>
      <c r="K130" s="12" t="s">
        <v>60</v>
      </c>
      <c r="L130" s="7" t="s">
        <v>68</v>
      </c>
      <c r="M130" s="16"/>
      <c r="N130" s="16"/>
      <c r="O130" s="16"/>
      <c r="P130" s="13">
        <f t="shared" si="10"/>
        <v>0</v>
      </c>
      <c r="Q130" s="9">
        <f t="shared" si="15"/>
        <v>100</v>
      </c>
      <c r="R130" s="10">
        <f t="shared" si="9"/>
        <v>100</v>
      </c>
      <c r="S130" s="11" t="str">
        <f>IF(COUNTA(A130),IF(ISERROR(VLOOKUP(M130+AB130,計算!$A$16:$B$219,2)),"",VLOOKUP(M130+AB130,計算!$A$16:$B$219,2)),"")</f>
        <v/>
      </c>
      <c r="T130" s="9">
        <f t="shared" si="11"/>
        <v>100</v>
      </c>
      <c r="U130" s="10">
        <f t="shared" si="12"/>
        <v>100</v>
      </c>
      <c r="V130" s="11" t="str">
        <f>IF(COUNTA(A130),IF(ISERROR(VLOOKUP(N130+AB130,計算!$A$16:$B$219,2)),"",VLOOKUP(N130+AB130,計算!$A$16:$B$219,2)),"")</f>
        <v/>
      </c>
      <c r="W130" s="9">
        <f t="shared" si="13"/>
        <v>100</v>
      </c>
      <c r="X130" s="10">
        <f t="shared" si="14"/>
        <v>100</v>
      </c>
      <c r="Y130" s="11" t="str">
        <f>IF(COUNTA(A130),IF(ISERROR(VLOOKUP(O130+AB130,計算!$A$16:$B$219,2)),"",VLOOKUP(O130+AB130,計算!$A$16:$B$219,2)),"")</f>
        <v/>
      </c>
      <c r="Z130" s="19" t="str">
        <f>IF(COUNTA(A130),IF(ISERROR(VLOOKUP(MIN(M130,N130,O130)+AB130,計算!$A$16:$B$219,2)),"",VLOOKUP(MIN(M130,N130,O130)+AB130,計算!$A$16:$B$219,2)),"")</f>
        <v/>
      </c>
      <c r="AB130" s="20">
        <v>400</v>
      </c>
    </row>
    <row r="131" spans="1:28" x14ac:dyDescent="0.15">
      <c r="A131" s="16"/>
      <c r="B131" s="41" t="str">
        <f>IF(A131="","",団体設定!$B$6&amp;"-A"&amp;団体設定!$H$5&amp;"-"&amp;A131)</f>
        <v/>
      </c>
      <c r="C131" s="53"/>
      <c r="D131" s="16"/>
      <c r="E131" s="16"/>
      <c r="F131" s="16"/>
      <c r="G131" s="12" t="s">
        <v>57</v>
      </c>
      <c r="H131" s="16"/>
      <c r="I131" s="12" t="s">
        <v>58</v>
      </c>
      <c r="J131" s="16"/>
      <c r="K131" s="12" t="s">
        <v>60</v>
      </c>
      <c r="L131" s="7" t="s">
        <v>68</v>
      </c>
      <c r="M131" s="16"/>
      <c r="N131" s="16"/>
      <c r="O131" s="16"/>
      <c r="P131" s="13">
        <f t="shared" si="10"/>
        <v>0</v>
      </c>
      <c r="Q131" s="9">
        <f t="shared" si="15"/>
        <v>100</v>
      </c>
      <c r="R131" s="10">
        <f t="shared" si="9"/>
        <v>100</v>
      </c>
      <c r="S131" s="11" t="str">
        <f>IF(COUNTA(A131),IF(ISERROR(VLOOKUP(M131+AB131,計算!$A$16:$B$219,2)),"",VLOOKUP(M131+AB131,計算!$A$16:$B$219,2)),"")</f>
        <v/>
      </c>
      <c r="T131" s="9">
        <f t="shared" si="11"/>
        <v>100</v>
      </c>
      <c r="U131" s="10">
        <f t="shared" si="12"/>
        <v>100</v>
      </c>
      <c r="V131" s="11" t="str">
        <f>IF(COUNTA(A131),IF(ISERROR(VLOOKUP(N131+AB131,計算!$A$16:$B$219,2)),"",VLOOKUP(N131+AB131,計算!$A$16:$B$219,2)),"")</f>
        <v/>
      </c>
      <c r="W131" s="9">
        <f t="shared" si="13"/>
        <v>100</v>
      </c>
      <c r="X131" s="10">
        <f t="shared" si="14"/>
        <v>100</v>
      </c>
      <c r="Y131" s="11" t="str">
        <f>IF(COUNTA(A131),IF(ISERROR(VLOOKUP(O131+AB131,計算!$A$16:$B$219,2)),"",VLOOKUP(O131+AB131,計算!$A$16:$B$219,2)),"")</f>
        <v/>
      </c>
      <c r="Z131" s="19" t="str">
        <f>IF(COUNTA(A131),IF(ISERROR(VLOOKUP(MIN(M131,N131,O131)+AB131,計算!$A$16:$B$219,2)),"",VLOOKUP(MIN(M131,N131,O131)+AB131,計算!$A$16:$B$219,2)),"")</f>
        <v/>
      </c>
      <c r="AB131" s="20">
        <v>400</v>
      </c>
    </row>
    <row r="132" spans="1:28" x14ac:dyDescent="0.15">
      <c r="A132" s="16"/>
      <c r="B132" s="41" t="str">
        <f>IF(A132="","",団体設定!$B$6&amp;"-A"&amp;団体設定!$H$5&amp;"-"&amp;A132)</f>
        <v/>
      </c>
      <c r="C132" s="53"/>
      <c r="D132" s="16"/>
      <c r="E132" s="16"/>
      <c r="F132" s="16"/>
      <c r="G132" s="12" t="s">
        <v>57</v>
      </c>
      <c r="H132" s="16"/>
      <c r="I132" s="12" t="s">
        <v>58</v>
      </c>
      <c r="J132" s="16"/>
      <c r="K132" s="12" t="s">
        <v>60</v>
      </c>
      <c r="L132" s="7" t="s">
        <v>68</v>
      </c>
      <c r="M132" s="16"/>
      <c r="N132" s="16"/>
      <c r="O132" s="16"/>
      <c r="P132" s="13">
        <f t="shared" si="10"/>
        <v>0</v>
      </c>
      <c r="Q132" s="9">
        <f t="shared" si="15"/>
        <v>100</v>
      </c>
      <c r="R132" s="10">
        <f t="shared" si="9"/>
        <v>100</v>
      </c>
      <c r="S132" s="11" t="str">
        <f>IF(COUNTA(A132),IF(ISERROR(VLOOKUP(M132+AB132,計算!$A$16:$B$219,2)),"",VLOOKUP(M132+AB132,計算!$A$16:$B$219,2)),"")</f>
        <v/>
      </c>
      <c r="T132" s="9">
        <f t="shared" si="11"/>
        <v>100</v>
      </c>
      <c r="U132" s="10">
        <f t="shared" si="12"/>
        <v>100</v>
      </c>
      <c r="V132" s="11" t="str">
        <f>IF(COUNTA(A132),IF(ISERROR(VLOOKUP(N132+AB132,計算!$A$16:$B$219,2)),"",VLOOKUP(N132+AB132,計算!$A$16:$B$219,2)),"")</f>
        <v/>
      </c>
      <c r="W132" s="9">
        <f t="shared" si="13"/>
        <v>100</v>
      </c>
      <c r="X132" s="10">
        <f t="shared" si="14"/>
        <v>100</v>
      </c>
      <c r="Y132" s="11" t="str">
        <f>IF(COUNTA(A132),IF(ISERROR(VLOOKUP(O132+AB132,計算!$A$16:$B$219,2)),"",VLOOKUP(O132+AB132,計算!$A$16:$B$219,2)),"")</f>
        <v/>
      </c>
      <c r="Z132" s="19" t="str">
        <f>IF(COUNTA(A132),IF(ISERROR(VLOOKUP(MIN(M132,N132,O132)+AB132,計算!$A$16:$B$219,2)),"",VLOOKUP(MIN(M132,N132,O132)+AB132,計算!$A$16:$B$219,2)),"")</f>
        <v/>
      </c>
      <c r="AB132" s="20">
        <v>400</v>
      </c>
    </row>
    <row r="133" spans="1:28" x14ac:dyDescent="0.15">
      <c r="A133" s="16"/>
      <c r="B133" s="41" t="str">
        <f>IF(A133="","",団体設定!$B$6&amp;"-A"&amp;団体設定!$H$5&amp;"-"&amp;A133)</f>
        <v/>
      </c>
      <c r="C133" s="53"/>
      <c r="D133" s="16"/>
      <c r="E133" s="16"/>
      <c r="F133" s="16"/>
      <c r="G133" s="12" t="s">
        <v>57</v>
      </c>
      <c r="H133" s="16"/>
      <c r="I133" s="12" t="s">
        <v>58</v>
      </c>
      <c r="J133" s="16"/>
      <c r="K133" s="12" t="s">
        <v>60</v>
      </c>
      <c r="L133" s="7" t="s">
        <v>68</v>
      </c>
      <c r="M133" s="16"/>
      <c r="N133" s="16"/>
      <c r="O133" s="16"/>
      <c r="P133" s="13">
        <f t="shared" si="10"/>
        <v>0</v>
      </c>
      <c r="Q133" s="9">
        <f t="shared" si="15"/>
        <v>100</v>
      </c>
      <c r="R133" s="10">
        <f t="shared" si="9"/>
        <v>100</v>
      </c>
      <c r="S133" s="11" t="str">
        <f>IF(COUNTA(A133),IF(ISERROR(VLOOKUP(M133+AB133,計算!$A$16:$B$219,2)),"",VLOOKUP(M133+AB133,計算!$A$16:$B$219,2)),"")</f>
        <v/>
      </c>
      <c r="T133" s="9">
        <f t="shared" si="11"/>
        <v>100</v>
      </c>
      <c r="U133" s="10">
        <f t="shared" si="12"/>
        <v>100</v>
      </c>
      <c r="V133" s="11" t="str">
        <f>IF(COUNTA(A133),IF(ISERROR(VLOOKUP(N133+AB133,計算!$A$16:$B$219,2)),"",VLOOKUP(N133+AB133,計算!$A$16:$B$219,2)),"")</f>
        <v/>
      </c>
      <c r="W133" s="9">
        <f t="shared" si="13"/>
        <v>100</v>
      </c>
      <c r="X133" s="10">
        <f t="shared" si="14"/>
        <v>100</v>
      </c>
      <c r="Y133" s="11" t="str">
        <f>IF(COUNTA(A133),IF(ISERROR(VLOOKUP(O133+AB133,計算!$A$16:$B$219,2)),"",VLOOKUP(O133+AB133,計算!$A$16:$B$219,2)),"")</f>
        <v/>
      </c>
      <c r="Z133" s="19" t="str">
        <f>IF(COUNTA(A133),IF(ISERROR(VLOOKUP(MIN(M133,N133,O133)+AB133,計算!$A$16:$B$219,2)),"",VLOOKUP(MIN(M133,N133,O133)+AB133,計算!$A$16:$B$219,2)),"")</f>
        <v/>
      </c>
      <c r="AB133" s="20">
        <v>400</v>
      </c>
    </row>
    <row r="134" spans="1:28" x14ac:dyDescent="0.15">
      <c r="A134" s="16"/>
      <c r="B134" s="41" t="str">
        <f>IF(A134="","",団体設定!$B$6&amp;"-A"&amp;団体設定!$H$5&amp;"-"&amp;A134)</f>
        <v/>
      </c>
      <c r="C134" s="53"/>
      <c r="D134" s="16"/>
      <c r="E134" s="16"/>
      <c r="F134" s="16"/>
      <c r="G134" s="12" t="s">
        <v>57</v>
      </c>
      <c r="H134" s="16"/>
      <c r="I134" s="12" t="s">
        <v>58</v>
      </c>
      <c r="J134" s="16"/>
      <c r="K134" s="12" t="s">
        <v>60</v>
      </c>
      <c r="L134" s="7" t="s">
        <v>68</v>
      </c>
      <c r="M134" s="16"/>
      <c r="N134" s="16"/>
      <c r="O134" s="16"/>
      <c r="P134" s="13">
        <f t="shared" si="10"/>
        <v>0</v>
      </c>
      <c r="Q134" s="9">
        <f t="shared" si="15"/>
        <v>100</v>
      </c>
      <c r="R134" s="10">
        <f t="shared" ref="R134:R156" si="16">IF(RIGHT(Q134,1)="1",Q134-1,IF(RIGHT(Q134,1)="2",Q134-2,IF(RIGHT(Q134,1)="3",Q134-3,IF(RIGHT(Q134,1)="4",Q134-4,IF(RIGHT(Q134,1)="6",Q134-1,IF(RIGHT(Q134,1)="7",Q134-2,IF(RIGHT(Q134,1)="8",Q134-3,IF(RIGHT(Q134,1)="9",Q134-4,Q134))))))))</f>
        <v>100</v>
      </c>
      <c r="S134" s="11" t="str">
        <f>IF(COUNTA(A134),IF(ISERROR(VLOOKUP(M134+AB134,計算!$A$16:$B$219,2)),"",VLOOKUP(M134+AB134,計算!$A$16:$B$219,2)),"")</f>
        <v/>
      </c>
      <c r="T134" s="9">
        <f t="shared" si="11"/>
        <v>100</v>
      </c>
      <c r="U134" s="10">
        <f t="shared" si="12"/>
        <v>100</v>
      </c>
      <c r="V134" s="11" t="str">
        <f>IF(COUNTA(A134),IF(ISERROR(VLOOKUP(N134+AB134,計算!$A$16:$B$219,2)),"",VLOOKUP(N134+AB134,計算!$A$16:$B$219,2)),"")</f>
        <v/>
      </c>
      <c r="W134" s="9">
        <f t="shared" si="13"/>
        <v>100</v>
      </c>
      <c r="X134" s="10">
        <f t="shared" si="14"/>
        <v>100</v>
      </c>
      <c r="Y134" s="11" t="str">
        <f>IF(COUNTA(A134),IF(ISERROR(VLOOKUP(O134+AB134,計算!$A$16:$B$219,2)),"",VLOOKUP(O134+AB134,計算!$A$16:$B$219,2)),"")</f>
        <v/>
      </c>
      <c r="Z134" s="19" t="str">
        <f>IF(COUNTA(A134),IF(ISERROR(VLOOKUP(MIN(M134,N134,O134)+AB134,計算!$A$16:$B$219,2)),"",VLOOKUP(MIN(M134,N134,O134)+AB134,計算!$A$16:$B$219,2)),"")</f>
        <v/>
      </c>
      <c r="AB134" s="20">
        <v>400</v>
      </c>
    </row>
    <row r="135" spans="1:28" x14ac:dyDescent="0.15">
      <c r="A135" s="16"/>
      <c r="B135" s="41" t="str">
        <f>IF(A135="","",団体設定!$B$6&amp;"-A"&amp;団体設定!$H$5&amp;"-"&amp;A135)</f>
        <v/>
      </c>
      <c r="C135" s="53"/>
      <c r="D135" s="16"/>
      <c r="E135" s="16"/>
      <c r="F135" s="16"/>
      <c r="G135" s="12" t="s">
        <v>57</v>
      </c>
      <c r="H135" s="16"/>
      <c r="I135" s="12" t="s">
        <v>58</v>
      </c>
      <c r="J135" s="16"/>
      <c r="K135" s="12" t="s">
        <v>60</v>
      </c>
      <c r="L135" s="7" t="s">
        <v>68</v>
      </c>
      <c r="M135" s="16"/>
      <c r="N135" s="16"/>
      <c r="O135" s="16"/>
      <c r="P135" s="13">
        <f t="shared" ref="P135:P156" si="17">M135+N135+O135</f>
        <v>0</v>
      </c>
      <c r="Q135" s="9">
        <f t="shared" si="15"/>
        <v>100</v>
      </c>
      <c r="R135" s="10">
        <f t="shared" si="16"/>
        <v>100</v>
      </c>
      <c r="S135" s="11" t="str">
        <f>IF(COUNTA(A135),IF(ISERROR(VLOOKUP(M135+AB135,計算!$A$16:$B$219,2)),"",VLOOKUP(M135+AB135,計算!$A$16:$B$219,2)),"")</f>
        <v/>
      </c>
      <c r="T135" s="9">
        <f t="shared" si="11"/>
        <v>100</v>
      </c>
      <c r="U135" s="10">
        <f t="shared" si="12"/>
        <v>100</v>
      </c>
      <c r="V135" s="11" t="str">
        <f>IF(COUNTA(A135),IF(ISERROR(VLOOKUP(N135+AB135,計算!$A$16:$B$219,2)),"",VLOOKUP(N135+AB135,計算!$A$16:$B$219,2)),"")</f>
        <v/>
      </c>
      <c r="W135" s="9">
        <f t="shared" si="13"/>
        <v>100</v>
      </c>
      <c r="X135" s="10">
        <f t="shared" si="14"/>
        <v>100</v>
      </c>
      <c r="Y135" s="11" t="str">
        <f>IF(COUNTA(A135),IF(ISERROR(VLOOKUP(O135+AB135,計算!$A$16:$B$219,2)),"",VLOOKUP(O135+AB135,計算!$A$16:$B$219,2)),"")</f>
        <v/>
      </c>
      <c r="Z135" s="19" t="str">
        <f>IF(COUNTA(A135),IF(ISERROR(VLOOKUP(MIN(M135,N135,O135)+AB135,計算!$A$16:$B$219,2)),"",VLOOKUP(MIN(M135,N135,O135)+AB135,計算!$A$16:$B$219,2)),"")</f>
        <v/>
      </c>
      <c r="AB135" s="20">
        <v>400</v>
      </c>
    </row>
    <row r="136" spans="1:28" x14ac:dyDescent="0.15">
      <c r="A136" s="16"/>
      <c r="B136" s="41" t="str">
        <f>IF(A136="","",団体設定!$B$6&amp;"-A"&amp;団体設定!$H$5&amp;"-"&amp;A136)</f>
        <v/>
      </c>
      <c r="C136" s="53"/>
      <c r="D136" s="16"/>
      <c r="E136" s="16"/>
      <c r="F136" s="16"/>
      <c r="G136" s="12" t="s">
        <v>57</v>
      </c>
      <c r="H136" s="16"/>
      <c r="I136" s="12" t="s">
        <v>58</v>
      </c>
      <c r="J136" s="16"/>
      <c r="K136" s="12" t="s">
        <v>60</v>
      </c>
      <c r="L136" s="7" t="s">
        <v>68</v>
      </c>
      <c r="M136" s="16"/>
      <c r="N136" s="16"/>
      <c r="O136" s="16"/>
      <c r="P136" s="13">
        <f t="shared" si="17"/>
        <v>0</v>
      </c>
      <c r="Q136" s="9">
        <f t="shared" si="15"/>
        <v>100</v>
      </c>
      <c r="R136" s="10">
        <f t="shared" si="16"/>
        <v>100</v>
      </c>
      <c r="S136" s="11" t="str">
        <f>IF(COUNTA(A136),IF(ISERROR(VLOOKUP(M136+AB136,計算!$A$16:$B$219,2)),"",VLOOKUP(M136+AB136,計算!$A$16:$B$219,2)),"")</f>
        <v/>
      </c>
      <c r="T136" s="9">
        <f t="shared" ref="T136:T156" si="18">N136+100</f>
        <v>100</v>
      </c>
      <c r="U136" s="10">
        <f t="shared" ref="U136:U156" si="19">IF(RIGHT(T136,1)="1",T136-1,IF(RIGHT(T136,1)="2",T136-2,IF(RIGHT(T136,1)="3",T136-3,IF(RIGHT(T136,1)="4",T136-4,IF(RIGHT(T136,1)="6",T136-1,IF(RIGHT(T136,1)="7",T136-2,IF(RIGHT(T136,1)="8",T136-3,IF(RIGHT(T136,1)="9",T136-4,T136))))))))</f>
        <v>100</v>
      </c>
      <c r="V136" s="11" t="str">
        <f>IF(COUNTA(A136),IF(ISERROR(VLOOKUP(N136+AB136,計算!$A$16:$B$219,2)),"",VLOOKUP(N136+AB136,計算!$A$16:$B$219,2)),"")</f>
        <v/>
      </c>
      <c r="W136" s="9">
        <f t="shared" ref="W136:W156" si="20">O136+100</f>
        <v>100</v>
      </c>
      <c r="X136" s="10">
        <f t="shared" ref="X136:X156" si="21">IF(RIGHT(W136,1)="1",W136-1,IF(RIGHT(W136,1)="2",W136-2,IF(RIGHT(W136,1)="3",W136-3,IF(RIGHT(W136,1)="4",W136-4,IF(RIGHT(W136,1)="6",W136-1,IF(RIGHT(W136,1)="7",W136-2,IF(RIGHT(W136,1)="8",W136-3,IF(RIGHT(W136,1)="9",W136-4,W136))))))))</f>
        <v>100</v>
      </c>
      <c r="Y136" s="11" t="str">
        <f>IF(COUNTA(A136),IF(ISERROR(VLOOKUP(O136+AB136,計算!$A$16:$B$219,2)),"",VLOOKUP(O136+AB136,計算!$A$16:$B$219,2)),"")</f>
        <v/>
      </c>
      <c r="Z136" s="19" t="str">
        <f>IF(COUNTA(A136),IF(ISERROR(VLOOKUP(MIN(M136,N136,O136)+AB136,計算!$A$16:$B$219,2)),"",VLOOKUP(MIN(M136,N136,O136)+AB136,計算!$A$16:$B$219,2)),"")</f>
        <v/>
      </c>
      <c r="AB136" s="20">
        <v>400</v>
      </c>
    </row>
    <row r="137" spans="1:28" x14ac:dyDescent="0.15">
      <c r="A137" s="16"/>
      <c r="B137" s="41" t="str">
        <f>IF(A137="","",団体設定!$B$6&amp;"-A"&amp;団体設定!$H$5&amp;"-"&amp;A137)</f>
        <v/>
      </c>
      <c r="C137" s="53"/>
      <c r="D137" s="16"/>
      <c r="E137" s="16"/>
      <c r="F137" s="16"/>
      <c r="G137" s="12" t="s">
        <v>57</v>
      </c>
      <c r="H137" s="16"/>
      <c r="I137" s="12" t="s">
        <v>58</v>
      </c>
      <c r="J137" s="16"/>
      <c r="K137" s="12" t="s">
        <v>60</v>
      </c>
      <c r="L137" s="7" t="s">
        <v>68</v>
      </c>
      <c r="M137" s="16"/>
      <c r="N137" s="16"/>
      <c r="O137" s="16"/>
      <c r="P137" s="13">
        <f t="shared" si="17"/>
        <v>0</v>
      </c>
      <c r="Q137" s="9">
        <f t="shared" ref="Q137:Q156" si="22">M137+100</f>
        <v>100</v>
      </c>
      <c r="R137" s="10">
        <f t="shared" si="16"/>
        <v>100</v>
      </c>
      <c r="S137" s="11" t="str">
        <f>IF(COUNTA(A137),IF(ISERROR(VLOOKUP(M137+AB137,計算!$A$16:$B$219,2)),"",VLOOKUP(M137+AB137,計算!$A$16:$B$219,2)),"")</f>
        <v/>
      </c>
      <c r="T137" s="9">
        <f t="shared" si="18"/>
        <v>100</v>
      </c>
      <c r="U137" s="10">
        <f t="shared" si="19"/>
        <v>100</v>
      </c>
      <c r="V137" s="11" t="str">
        <f>IF(COUNTA(A137),IF(ISERROR(VLOOKUP(N137+AB137,計算!$A$16:$B$219,2)),"",VLOOKUP(N137+AB137,計算!$A$16:$B$219,2)),"")</f>
        <v/>
      </c>
      <c r="W137" s="9">
        <f t="shared" si="20"/>
        <v>100</v>
      </c>
      <c r="X137" s="10">
        <f t="shared" si="21"/>
        <v>100</v>
      </c>
      <c r="Y137" s="11" t="str">
        <f>IF(COUNTA(A137),IF(ISERROR(VLOOKUP(O137+AB137,計算!$A$16:$B$219,2)),"",VLOOKUP(O137+AB137,計算!$A$16:$B$219,2)),"")</f>
        <v/>
      </c>
      <c r="Z137" s="19" t="str">
        <f>IF(COUNTA(A137),IF(ISERROR(VLOOKUP(MIN(M137,N137,O137)+AB137,計算!$A$16:$B$219,2)),"",VLOOKUP(MIN(M137,N137,O137)+AB137,計算!$A$16:$B$219,2)),"")</f>
        <v/>
      </c>
      <c r="AB137" s="20">
        <v>400</v>
      </c>
    </row>
    <row r="138" spans="1:28" x14ac:dyDescent="0.15">
      <c r="A138" s="16"/>
      <c r="B138" s="41" t="str">
        <f>IF(A138="","",団体設定!$B$6&amp;"-A"&amp;団体設定!$H$5&amp;"-"&amp;A138)</f>
        <v/>
      </c>
      <c r="C138" s="53"/>
      <c r="D138" s="16"/>
      <c r="E138" s="16"/>
      <c r="F138" s="16"/>
      <c r="G138" s="12" t="s">
        <v>57</v>
      </c>
      <c r="H138" s="16"/>
      <c r="I138" s="12" t="s">
        <v>58</v>
      </c>
      <c r="J138" s="16"/>
      <c r="K138" s="12" t="s">
        <v>60</v>
      </c>
      <c r="L138" s="7" t="s">
        <v>68</v>
      </c>
      <c r="M138" s="16"/>
      <c r="N138" s="16"/>
      <c r="O138" s="16"/>
      <c r="P138" s="13">
        <f t="shared" si="17"/>
        <v>0</v>
      </c>
      <c r="Q138" s="9">
        <f t="shared" si="22"/>
        <v>100</v>
      </c>
      <c r="R138" s="10">
        <f t="shared" si="16"/>
        <v>100</v>
      </c>
      <c r="S138" s="11" t="str">
        <f>IF(COUNTA(A138),IF(ISERROR(VLOOKUP(M138+AB138,計算!$A$16:$B$219,2)),"",VLOOKUP(M138+AB138,計算!$A$16:$B$219,2)),"")</f>
        <v/>
      </c>
      <c r="T138" s="9">
        <f t="shared" si="18"/>
        <v>100</v>
      </c>
      <c r="U138" s="10">
        <f t="shared" si="19"/>
        <v>100</v>
      </c>
      <c r="V138" s="11" t="str">
        <f>IF(COUNTA(A138),IF(ISERROR(VLOOKUP(N138+AB138,計算!$A$16:$B$219,2)),"",VLOOKUP(N138+AB138,計算!$A$16:$B$219,2)),"")</f>
        <v/>
      </c>
      <c r="W138" s="9">
        <f t="shared" si="20"/>
        <v>100</v>
      </c>
      <c r="X138" s="10">
        <f t="shared" si="21"/>
        <v>100</v>
      </c>
      <c r="Y138" s="11" t="str">
        <f>IF(COUNTA(A138),IF(ISERROR(VLOOKUP(O138+AB138,計算!$A$16:$B$219,2)),"",VLOOKUP(O138+AB138,計算!$A$16:$B$219,2)),"")</f>
        <v/>
      </c>
      <c r="Z138" s="19" t="str">
        <f>IF(COUNTA(A138),IF(ISERROR(VLOOKUP(MIN(M138,N138,O138)+AB138,計算!$A$16:$B$219,2)),"",VLOOKUP(MIN(M138,N138,O138)+AB138,計算!$A$16:$B$219,2)),"")</f>
        <v/>
      </c>
      <c r="AB138" s="20">
        <v>400</v>
      </c>
    </row>
    <row r="139" spans="1:28" x14ac:dyDescent="0.15">
      <c r="A139" s="16"/>
      <c r="B139" s="41" t="str">
        <f>IF(A139="","",団体設定!$B$6&amp;"-A"&amp;団体設定!$H$5&amp;"-"&amp;A139)</f>
        <v/>
      </c>
      <c r="C139" s="53"/>
      <c r="D139" s="16"/>
      <c r="E139" s="16"/>
      <c r="F139" s="16"/>
      <c r="G139" s="12" t="s">
        <v>57</v>
      </c>
      <c r="H139" s="16"/>
      <c r="I139" s="12" t="s">
        <v>58</v>
      </c>
      <c r="J139" s="16"/>
      <c r="K139" s="12" t="s">
        <v>60</v>
      </c>
      <c r="L139" s="7" t="s">
        <v>68</v>
      </c>
      <c r="M139" s="16"/>
      <c r="N139" s="16"/>
      <c r="O139" s="16"/>
      <c r="P139" s="13">
        <f t="shared" si="17"/>
        <v>0</v>
      </c>
      <c r="Q139" s="9">
        <f t="shared" si="22"/>
        <v>100</v>
      </c>
      <c r="R139" s="10">
        <f t="shared" si="16"/>
        <v>100</v>
      </c>
      <c r="S139" s="11" t="str">
        <f>IF(COUNTA(A139),IF(ISERROR(VLOOKUP(M139+AB139,計算!$A$16:$B$219,2)),"",VLOOKUP(M139+AB139,計算!$A$16:$B$219,2)),"")</f>
        <v/>
      </c>
      <c r="T139" s="9">
        <f t="shared" si="18"/>
        <v>100</v>
      </c>
      <c r="U139" s="10">
        <f t="shared" si="19"/>
        <v>100</v>
      </c>
      <c r="V139" s="11" t="str">
        <f>IF(COUNTA(A139),IF(ISERROR(VLOOKUP(N139+AB139,計算!$A$16:$B$219,2)),"",VLOOKUP(N139+AB139,計算!$A$16:$B$219,2)),"")</f>
        <v/>
      </c>
      <c r="W139" s="9">
        <f t="shared" si="20"/>
        <v>100</v>
      </c>
      <c r="X139" s="10">
        <f t="shared" si="21"/>
        <v>100</v>
      </c>
      <c r="Y139" s="11" t="str">
        <f>IF(COUNTA(A139),IF(ISERROR(VLOOKUP(O139+AB139,計算!$A$16:$B$219,2)),"",VLOOKUP(O139+AB139,計算!$A$16:$B$219,2)),"")</f>
        <v/>
      </c>
      <c r="Z139" s="19" t="str">
        <f>IF(COUNTA(A139),IF(ISERROR(VLOOKUP(MIN(M139,N139,O139)+AB139,計算!$A$16:$B$219,2)),"",VLOOKUP(MIN(M139,N139,O139)+AB139,計算!$A$16:$B$219,2)),"")</f>
        <v/>
      </c>
      <c r="AB139" s="20">
        <v>400</v>
      </c>
    </row>
    <row r="140" spans="1:28" x14ac:dyDescent="0.15">
      <c r="A140" s="16"/>
      <c r="B140" s="41" t="str">
        <f>IF(A140="","",団体設定!$B$6&amp;"-A"&amp;団体設定!$H$5&amp;"-"&amp;A140)</f>
        <v/>
      </c>
      <c r="C140" s="53"/>
      <c r="D140" s="16"/>
      <c r="E140" s="16"/>
      <c r="F140" s="16"/>
      <c r="G140" s="12" t="s">
        <v>57</v>
      </c>
      <c r="H140" s="16"/>
      <c r="I140" s="12" t="s">
        <v>58</v>
      </c>
      <c r="J140" s="16"/>
      <c r="K140" s="12" t="s">
        <v>60</v>
      </c>
      <c r="L140" s="7" t="s">
        <v>68</v>
      </c>
      <c r="M140" s="16"/>
      <c r="N140" s="16"/>
      <c r="O140" s="16"/>
      <c r="P140" s="13">
        <f t="shared" si="17"/>
        <v>0</v>
      </c>
      <c r="Q140" s="9">
        <f t="shared" si="22"/>
        <v>100</v>
      </c>
      <c r="R140" s="10">
        <f t="shared" si="16"/>
        <v>100</v>
      </c>
      <c r="S140" s="11" t="str">
        <f>IF(COUNTA(A140),IF(ISERROR(VLOOKUP(M140+AB140,計算!$A$16:$B$219,2)),"",VLOOKUP(M140+AB140,計算!$A$16:$B$219,2)),"")</f>
        <v/>
      </c>
      <c r="T140" s="9">
        <f t="shared" si="18"/>
        <v>100</v>
      </c>
      <c r="U140" s="10">
        <f t="shared" si="19"/>
        <v>100</v>
      </c>
      <c r="V140" s="11" t="str">
        <f>IF(COUNTA(A140),IF(ISERROR(VLOOKUP(N140+AB140,計算!$A$16:$B$219,2)),"",VLOOKUP(N140+AB140,計算!$A$16:$B$219,2)),"")</f>
        <v/>
      </c>
      <c r="W140" s="9">
        <f t="shared" si="20"/>
        <v>100</v>
      </c>
      <c r="X140" s="10">
        <f t="shared" si="21"/>
        <v>100</v>
      </c>
      <c r="Y140" s="11" t="str">
        <f>IF(COUNTA(A140),IF(ISERROR(VLOOKUP(O140+AB140,計算!$A$16:$B$219,2)),"",VLOOKUP(O140+AB140,計算!$A$16:$B$219,2)),"")</f>
        <v/>
      </c>
      <c r="Z140" s="19" t="str">
        <f>IF(COUNTA(A140),IF(ISERROR(VLOOKUP(MIN(M140,N140,O140)+AB140,計算!$A$16:$B$219,2)),"",VLOOKUP(MIN(M140,N140,O140)+AB140,計算!$A$16:$B$219,2)),"")</f>
        <v/>
      </c>
      <c r="AB140" s="20">
        <v>400</v>
      </c>
    </row>
    <row r="141" spans="1:28" x14ac:dyDescent="0.15">
      <c r="A141" s="16"/>
      <c r="B141" s="41" t="str">
        <f>IF(A141="","",団体設定!$B$6&amp;"-A"&amp;団体設定!$H$5&amp;"-"&amp;A141)</f>
        <v/>
      </c>
      <c r="C141" s="53"/>
      <c r="D141" s="16"/>
      <c r="E141" s="16"/>
      <c r="F141" s="16"/>
      <c r="G141" s="12" t="s">
        <v>57</v>
      </c>
      <c r="H141" s="16"/>
      <c r="I141" s="12" t="s">
        <v>58</v>
      </c>
      <c r="J141" s="16"/>
      <c r="K141" s="12" t="s">
        <v>60</v>
      </c>
      <c r="L141" s="7" t="s">
        <v>68</v>
      </c>
      <c r="M141" s="16"/>
      <c r="N141" s="16"/>
      <c r="O141" s="16"/>
      <c r="P141" s="13">
        <f t="shared" si="17"/>
        <v>0</v>
      </c>
      <c r="Q141" s="9">
        <f t="shared" si="22"/>
        <v>100</v>
      </c>
      <c r="R141" s="10">
        <f t="shared" si="16"/>
        <v>100</v>
      </c>
      <c r="S141" s="11" t="str">
        <f>IF(COUNTA(A141),IF(ISERROR(VLOOKUP(M141+AB141,計算!$A$16:$B$219,2)),"",VLOOKUP(M141+AB141,計算!$A$16:$B$219,2)),"")</f>
        <v/>
      </c>
      <c r="T141" s="9">
        <f t="shared" si="18"/>
        <v>100</v>
      </c>
      <c r="U141" s="10">
        <f t="shared" si="19"/>
        <v>100</v>
      </c>
      <c r="V141" s="11" t="str">
        <f>IF(COUNTA(A141),IF(ISERROR(VLOOKUP(N141+AB141,計算!$A$16:$B$219,2)),"",VLOOKUP(N141+AB141,計算!$A$16:$B$219,2)),"")</f>
        <v/>
      </c>
      <c r="W141" s="9">
        <f t="shared" si="20"/>
        <v>100</v>
      </c>
      <c r="X141" s="10">
        <f t="shared" si="21"/>
        <v>100</v>
      </c>
      <c r="Y141" s="11" t="str">
        <f>IF(COUNTA(A141),IF(ISERROR(VLOOKUP(O141+AB141,計算!$A$16:$B$219,2)),"",VLOOKUP(O141+AB141,計算!$A$16:$B$219,2)),"")</f>
        <v/>
      </c>
      <c r="Z141" s="19" t="str">
        <f>IF(COUNTA(A141),IF(ISERROR(VLOOKUP(MIN(M141,N141,O141)+AB141,計算!$A$16:$B$219,2)),"",VLOOKUP(MIN(M141,N141,O141)+AB141,計算!$A$16:$B$219,2)),"")</f>
        <v/>
      </c>
      <c r="AB141" s="20">
        <v>400</v>
      </c>
    </row>
    <row r="142" spans="1:28" x14ac:dyDescent="0.15">
      <c r="A142" s="16"/>
      <c r="B142" s="41" t="str">
        <f>IF(A142="","",団体設定!$B$6&amp;"-A"&amp;団体設定!$H$5&amp;"-"&amp;A142)</f>
        <v/>
      </c>
      <c r="C142" s="53"/>
      <c r="D142" s="16"/>
      <c r="E142" s="16"/>
      <c r="F142" s="16"/>
      <c r="G142" s="12" t="s">
        <v>57</v>
      </c>
      <c r="H142" s="16"/>
      <c r="I142" s="12" t="s">
        <v>58</v>
      </c>
      <c r="J142" s="16"/>
      <c r="K142" s="12" t="s">
        <v>60</v>
      </c>
      <c r="L142" s="7" t="s">
        <v>68</v>
      </c>
      <c r="M142" s="16"/>
      <c r="N142" s="16"/>
      <c r="O142" s="16"/>
      <c r="P142" s="13">
        <f t="shared" si="17"/>
        <v>0</v>
      </c>
      <c r="Q142" s="9">
        <f t="shared" si="22"/>
        <v>100</v>
      </c>
      <c r="R142" s="10">
        <f t="shared" si="16"/>
        <v>100</v>
      </c>
      <c r="S142" s="11" t="str">
        <f>IF(COUNTA(A142),IF(ISERROR(VLOOKUP(M142+AB142,計算!$A$16:$B$219,2)),"",VLOOKUP(M142+AB142,計算!$A$16:$B$219,2)),"")</f>
        <v/>
      </c>
      <c r="T142" s="9">
        <f t="shared" si="18"/>
        <v>100</v>
      </c>
      <c r="U142" s="10">
        <f t="shared" si="19"/>
        <v>100</v>
      </c>
      <c r="V142" s="11" t="str">
        <f>IF(COUNTA(A142),IF(ISERROR(VLOOKUP(N142+AB142,計算!$A$16:$B$219,2)),"",VLOOKUP(N142+AB142,計算!$A$16:$B$219,2)),"")</f>
        <v/>
      </c>
      <c r="W142" s="9">
        <f t="shared" si="20"/>
        <v>100</v>
      </c>
      <c r="X142" s="10">
        <f t="shared" si="21"/>
        <v>100</v>
      </c>
      <c r="Y142" s="11" t="str">
        <f>IF(COUNTA(A142),IF(ISERROR(VLOOKUP(O142+AB142,計算!$A$16:$B$219,2)),"",VLOOKUP(O142+AB142,計算!$A$16:$B$219,2)),"")</f>
        <v/>
      </c>
      <c r="Z142" s="19" t="str">
        <f>IF(COUNTA(A142),IF(ISERROR(VLOOKUP(MIN(M142,N142,O142)+AB142,計算!$A$16:$B$219,2)),"",VLOOKUP(MIN(M142,N142,O142)+AB142,計算!$A$16:$B$219,2)),"")</f>
        <v/>
      </c>
      <c r="AB142" s="20">
        <v>400</v>
      </c>
    </row>
    <row r="143" spans="1:28" x14ac:dyDescent="0.15">
      <c r="A143" s="16"/>
      <c r="B143" s="41" t="str">
        <f>IF(A143="","",団体設定!$B$6&amp;"-A"&amp;団体設定!$H$5&amp;"-"&amp;A143)</f>
        <v/>
      </c>
      <c r="C143" s="53"/>
      <c r="D143" s="16"/>
      <c r="E143" s="16"/>
      <c r="F143" s="16"/>
      <c r="G143" s="12" t="s">
        <v>57</v>
      </c>
      <c r="H143" s="16"/>
      <c r="I143" s="12" t="s">
        <v>58</v>
      </c>
      <c r="J143" s="16"/>
      <c r="K143" s="12" t="s">
        <v>60</v>
      </c>
      <c r="L143" s="7" t="s">
        <v>68</v>
      </c>
      <c r="M143" s="16"/>
      <c r="N143" s="16"/>
      <c r="O143" s="16"/>
      <c r="P143" s="13">
        <f t="shared" si="17"/>
        <v>0</v>
      </c>
      <c r="Q143" s="9">
        <f t="shared" si="22"/>
        <v>100</v>
      </c>
      <c r="R143" s="10">
        <f t="shared" si="16"/>
        <v>100</v>
      </c>
      <c r="S143" s="11" t="str">
        <f>IF(COUNTA(A143),IF(ISERROR(VLOOKUP(M143+AB143,計算!$A$16:$B$219,2)),"",VLOOKUP(M143+AB143,計算!$A$16:$B$219,2)),"")</f>
        <v/>
      </c>
      <c r="T143" s="9">
        <f t="shared" si="18"/>
        <v>100</v>
      </c>
      <c r="U143" s="10">
        <f t="shared" si="19"/>
        <v>100</v>
      </c>
      <c r="V143" s="11" t="str">
        <f>IF(COUNTA(A143),IF(ISERROR(VLOOKUP(N143+AB143,計算!$A$16:$B$219,2)),"",VLOOKUP(N143+AB143,計算!$A$16:$B$219,2)),"")</f>
        <v/>
      </c>
      <c r="W143" s="9">
        <f t="shared" si="20"/>
        <v>100</v>
      </c>
      <c r="X143" s="10">
        <f t="shared" si="21"/>
        <v>100</v>
      </c>
      <c r="Y143" s="11" t="str">
        <f>IF(COUNTA(A143),IF(ISERROR(VLOOKUP(O143+AB143,計算!$A$16:$B$219,2)),"",VLOOKUP(O143+AB143,計算!$A$16:$B$219,2)),"")</f>
        <v/>
      </c>
      <c r="Z143" s="19" t="str">
        <f>IF(COUNTA(A143),IF(ISERROR(VLOOKUP(MIN(M143,N143,O143)+AB143,計算!$A$16:$B$219,2)),"",VLOOKUP(MIN(M143,N143,O143)+AB143,計算!$A$16:$B$219,2)),"")</f>
        <v/>
      </c>
      <c r="AB143" s="20">
        <v>400</v>
      </c>
    </row>
    <row r="144" spans="1:28" x14ac:dyDescent="0.15">
      <c r="A144" s="16"/>
      <c r="B144" s="41" t="str">
        <f>IF(A144="","",団体設定!$B$6&amp;"-A"&amp;団体設定!$H$5&amp;"-"&amp;A144)</f>
        <v/>
      </c>
      <c r="C144" s="53"/>
      <c r="D144" s="16"/>
      <c r="E144" s="16"/>
      <c r="F144" s="16"/>
      <c r="G144" s="12" t="s">
        <v>57</v>
      </c>
      <c r="H144" s="16"/>
      <c r="I144" s="12" t="s">
        <v>58</v>
      </c>
      <c r="J144" s="16"/>
      <c r="K144" s="12" t="s">
        <v>60</v>
      </c>
      <c r="L144" s="7" t="s">
        <v>68</v>
      </c>
      <c r="M144" s="16"/>
      <c r="N144" s="16"/>
      <c r="O144" s="16"/>
      <c r="P144" s="13">
        <f t="shared" si="17"/>
        <v>0</v>
      </c>
      <c r="Q144" s="9">
        <f t="shared" si="22"/>
        <v>100</v>
      </c>
      <c r="R144" s="10">
        <f t="shared" si="16"/>
        <v>100</v>
      </c>
      <c r="S144" s="11" t="str">
        <f>IF(COUNTA(A144),IF(ISERROR(VLOOKUP(M144+AB144,計算!$A$16:$B$219,2)),"",VLOOKUP(M144+AB144,計算!$A$16:$B$219,2)),"")</f>
        <v/>
      </c>
      <c r="T144" s="9">
        <f t="shared" si="18"/>
        <v>100</v>
      </c>
      <c r="U144" s="10">
        <f t="shared" si="19"/>
        <v>100</v>
      </c>
      <c r="V144" s="11" t="str">
        <f>IF(COUNTA(A144),IF(ISERROR(VLOOKUP(N144+AB144,計算!$A$16:$B$219,2)),"",VLOOKUP(N144+AB144,計算!$A$16:$B$219,2)),"")</f>
        <v/>
      </c>
      <c r="W144" s="9">
        <f t="shared" si="20"/>
        <v>100</v>
      </c>
      <c r="X144" s="10">
        <f t="shared" si="21"/>
        <v>100</v>
      </c>
      <c r="Y144" s="11" t="str">
        <f>IF(COUNTA(A144),IF(ISERROR(VLOOKUP(O144+AB144,計算!$A$16:$B$219,2)),"",VLOOKUP(O144+AB144,計算!$A$16:$B$219,2)),"")</f>
        <v/>
      </c>
      <c r="Z144" s="19" t="str">
        <f>IF(COUNTA(A144),IF(ISERROR(VLOOKUP(MIN(M144,N144,O144)+AB144,計算!$A$16:$B$219,2)),"",VLOOKUP(MIN(M144,N144,O144)+AB144,計算!$A$16:$B$219,2)),"")</f>
        <v/>
      </c>
      <c r="AB144" s="20">
        <v>400</v>
      </c>
    </row>
    <row r="145" spans="1:28" x14ac:dyDescent="0.15">
      <c r="A145" s="16"/>
      <c r="B145" s="41" t="str">
        <f>IF(A145="","",団体設定!$B$6&amp;"-A"&amp;団体設定!$H$5&amp;"-"&amp;A145)</f>
        <v/>
      </c>
      <c r="C145" s="53"/>
      <c r="D145" s="16"/>
      <c r="E145" s="16"/>
      <c r="F145" s="16"/>
      <c r="G145" s="12" t="s">
        <v>57</v>
      </c>
      <c r="H145" s="16"/>
      <c r="I145" s="12" t="s">
        <v>58</v>
      </c>
      <c r="J145" s="16"/>
      <c r="K145" s="12" t="s">
        <v>60</v>
      </c>
      <c r="L145" s="7" t="s">
        <v>68</v>
      </c>
      <c r="M145" s="16"/>
      <c r="N145" s="16"/>
      <c r="O145" s="16"/>
      <c r="P145" s="13">
        <f t="shared" si="17"/>
        <v>0</v>
      </c>
      <c r="Q145" s="9">
        <f t="shared" si="22"/>
        <v>100</v>
      </c>
      <c r="R145" s="10">
        <f t="shared" si="16"/>
        <v>100</v>
      </c>
      <c r="S145" s="11" t="str">
        <f>IF(COUNTA(A145),IF(ISERROR(VLOOKUP(M145+AB145,計算!$A$16:$B$219,2)),"",VLOOKUP(M145+AB145,計算!$A$16:$B$219,2)),"")</f>
        <v/>
      </c>
      <c r="T145" s="9">
        <f t="shared" si="18"/>
        <v>100</v>
      </c>
      <c r="U145" s="10">
        <f t="shared" si="19"/>
        <v>100</v>
      </c>
      <c r="V145" s="11" t="str">
        <f>IF(COUNTA(A145),IF(ISERROR(VLOOKUP(N145+AB145,計算!$A$16:$B$219,2)),"",VLOOKUP(N145+AB145,計算!$A$16:$B$219,2)),"")</f>
        <v/>
      </c>
      <c r="W145" s="9">
        <f t="shared" si="20"/>
        <v>100</v>
      </c>
      <c r="X145" s="10">
        <f t="shared" si="21"/>
        <v>100</v>
      </c>
      <c r="Y145" s="11" t="str">
        <f>IF(COUNTA(A145),IF(ISERROR(VLOOKUP(O145+AB145,計算!$A$16:$B$219,2)),"",VLOOKUP(O145+AB145,計算!$A$16:$B$219,2)),"")</f>
        <v/>
      </c>
      <c r="Z145" s="19" t="str">
        <f>IF(COUNTA(A145),IF(ISERROR(VLOOKUP(MIN(M145,N145,O145)+AB145,計算!$A$16:$B$219,2)),"",VLOOKUP(MIN(M145,N145,O145)+AB145,計算!$A$16:$B$219,2)),"")</f>
        <v/>
      </c>
      <c r="AB145" s="20">
        <v>400</v>
      </c>
    </row>
    <row r="146" spans="1:28" x14ac:dyDescent="0.15">
      <c r="A146" s="16"/>
      <c r="B146" s="41" t="str">
        <f>IF(A146="","",団体設定!$B$6&amp;"-A"&amp;団体設定!$H$5&amp;"-"&amp;A146)</f>
        <v/>
      </c>
      <c r="C146" s="53"/>
      <c r="D146" s="16"/>
      <c r="E146" s="16"/>
      <c r="F146" s="16"/>
      <c r="G146" s="12" t="s">
        <v>57</v>
      </c>
      <c r="H146" s="16"/>
      <c r="I146" s="12" t="s">
        <v>58</v>
      </c>
      <c r="J146" s="16"/>
      <c r="K146" s="12" t="s">
        <v>60</v>
      </c>
      <c r="L146" s="7" t="s">
        <v>68</v>
      </c>
      <c r="M146" s="16"/>
      <c r="N146" s="16"/>
      <c r="O146" s="16"/>
      <c r="P146" s="13">
        <f t="shared" si="17"/>
        <v>0</v>
      </c>
      <c r="Q146" s="9">
        <f t="shared" si="22"/>
        <v>100</v>
      </c>
      <c r="R146" s="10">
        <f t="shared" si="16"/>
        <v>100</v>
      </c>
      <c r="S146" s="11" t="str">
        <f>IF(COUNTA(A146),IF(ISERROR(VLOOKUP(M146+AB146,計算!$A$16:$B$219,2)),"",VLOOKUP(M146+AB146,計算!$A$16:$B$219,2)),"")</f>
        <v/>
      </c>
      <c r="T146" s="9">
        <f t="shared" si="18"/>
        <v>100</v>
      </c>
      <c r="U146" s="10">
        <f t="shared" si="19"/>
        <v>100</v>
      </c>
      <c r="V146" s="11" t="str">
        <f>IF(COUNTA(A146),IF(ISERROR(VLOOKUP(N146+AB146,計算!$A$16:$B$219,2)),"",VLOOKUP(N146+AB146,計算!$A$16:$B$219,2)),"")</f>
        <v/>
      </c>
      <c r="W146" s="9">
        <f t="shared" si="20"/>
        <v>100</v>
      </c>
      <c r="X146" s="10">
        <f t="shared" si="21"/>
        <v>100</v>
      </c>
      <c r="Y146" s="11" t="str">
        <f>IF(COUNTA(A146),IF(ISERROR(VLOOKUP(O146+AB146,計算!$A$16:$B$219,2)),"",VLOOKUP(O146+AB146,計算!$A$16:$B$219,2)),"")</f>
        <v/>
      </c>
      <c r="Z146" s="19" t="str">
        <f>IF(COUNTA(A146),IF(ISERROR(VLOOKUP(MIN(M146,N146,O146)+AB146,計算!$A$16:$B$219,2)),"",VLOOKUP(MIN(M146,N146,O146)+AB146,計算!$A$16:$B$219,2)),"")</f>
        <v/>
      </c>
      <c r="AB146" s="20">
        <v>400</v>
      </c>
    </row>
    <row r="147" spans="1:28" x14ac:dyDescent="0.15">
      <c r="A147" s="16"/>
      <c r="B147" s="41" t="str">
        <f>IF(A147="","",団体設定!$B$6&amp;"-A"&amp;団体設定!$H$5&amp;"-"&amp;A147)</f>
        <v/>
      </c>
      <c r="C147" s="53"/>
      <c r="D147" s="16"/>
      <c r="E147" s="16"/>
      <c r="F147" s="16"/>
      <c r="G147" s="12" t="s">
        <v>57</v>
      </c>
      <c r="H147" s="16"/>
      <c r="I147" s="12" t="s">
        <v>58</v>
      </c>
      <c r="J147" s="16"/>
      <c r="K147" s="12" t="s">
        <v>60</v>
      </c>
      <c r="L147" s="7" t="s">
        <v>68</v>
      </c>
      <c r="M147" s="16"/>
      <c r="N147" s="16"/>
      <c r="O147" s="16"/>
      <c r="P147" s="13">
        <f t="shared" si="17"/>
        <v>0</v>
      </c>
      <c r="Q147" s="9">
        <f t="shared" si="22"/>
        <v>100</v>
      </c>
      <c r="R147" s="10">
        <f t="shared" si="16"/>
        <v>100</v>
      </c>
      <c r="S147" s="11" t="str">
        <f>IF(COUNTA(A147),IF(ISERROR(VLOOKUP(M147+AB147,計算!$A$16:$B$219,2)),"",VLOOKUP(M147+AB147,計算!$A$16:$B$219,2)),"")</f>
        <v/>
      </c>
      <c r="T147" s="9">
        <f t="shared" si="18"/>
        <v>100</v>
      </c>
      <c r="U147" s="10">
        <f t="shared" si="19"/>
        <v>100</v>
      </c>
      <c r="V147" s="11" t="str">
        <f>IF(COUNTA(A147),IF(ISERROR(VLOOKUP(N147+AB147,計算!$A$16:$B$219,2)),"",VLOOKUP(N147+AB147,計算!$A$16:$B$219,2)),"")</f>
        <v/>
      </c>
      <c r="W147" s="9">
        <f t="shared" si="20"/>
        <v>100</v>
      </c>
      <c r="X147" s="10">
        <f t="shared" si="21"/>
        <v>100</v>
      </c>
      <c r="Y147" s="11" t="str">
        <f>IF(COUNTA(A147),IF(ISERROR(VLOOKUP(O147+AB147,計算!$A$16:$B$219,2)),"",VLOOKUP(O147+AB147,計算!$A$16:$B$219,2)),"")</f>
        <v/>
      </c>
      <c r="Z147" s="19" t="str">
        <f>IF(COUNTA(A147),IF(ISERROR(VLOOKUP(MIN(M147,N147,O147)+AB147,計算!$A$16:$B$219,2)),"",VLOOKUP(MIN(M147,N147,O147)+AB147,計算!$A$16:$B$219,2)),"")</f>
        <v/>
      </c>
      <c r="AB147" s="20">
        <v>400</v>
      </c>
    </row>
    <row r="148" spans="1:28" x14ac:dyDescent="0.15">
      <c r="A148" s="16"/>
      <c r="B148" s="41" t="str">
        <f>IF(A148="","",団体設定!$B$6&amp;"-A"&amp;団体設定!$H$5&amp;"-"&amp;A148)</f>
        <v/>
      </c>
      <c r="C148" s="53"/>
      <c r="D148" s="16"/>
      <c r="E148" s="16"/>
      <c r="F148" s="16"/>
      <c r="G148" s="12" t="s">
        <v>57</v>
      </c>
      <c r="H148" s="16"/>
      <c r="I148" s="12" t="s">
        <v>58</v>
      </c>
      <c r="J148" s="16"/>
      <c r="K148" s="12" t="s">
        <v>60</v>
      </c>
      <c r="L148" s="7" t="s">
        <v>68</v>
      </c>
      <c r="M148" s="16"/>
      <c r="N148" s="16"/>
      <c r="O148" s="16"/>
      <c r="P148" s="13">
        <f t="shared" si="17"/>
        <v>0</v>
      </c>
      <c r="Q148" s="9">
        <f t="shared" si="22"/>
        <v>100</v>
      </c>
      <c r="R148" s="10">
        <f t="shared" si="16"/>
        <v>100</v>
      </c>
      <c r="S148" s="11" t="str">
        <f>IF(COUNTA(A148),IF(ISERROR(VLOOKUP(M148+AB148,計算!$A$16:$B$219,2)),"",VLOOKUP(M148+AB148,計算!$A$16:$B$219,2)),"")</f>
        <v/>
      </c>
      <c r="T148" s="9">
        <f t="shared" si="18"/>
        <v>100</v>
      </c>
      <c r="U148" s="10">
        <f t="shared" si="19"/>
        <v>100</v>
      </c>
      <c r="V148" s="11" t="str">
        <f>IF(COUNTA(A148),IF(ISERROR(VLOOKUP(N148+AB148,計算!$A$16:$B$219,2)),"",VLOOKUP(N148+AB148,計算!$A$16:$B$219,2)),"")</f>
        <v/>
      </c>
      <c r="W148" s="9">
        <f t="shared" si="20"/>
        <v>100</v>
      </c>
      <c r="X148" s="10">
        <f t="shared" si="21"/>
        <v>100</v>
      </c>
      <c r="Y148" s="11" t="str">
        <f>IF(COUNTA(A148),IF(ISERROR(VLOOKUP(O148+AB148,計算!$A$16:$B$219,2)),"",VLOOKUP(O148+AB148,計算!$A$16:$B$219,2)),"")</f>
        <v/>
      </c>
      <c r="Z148" s="19" t="str">
        <f>IF(COUNTA(A148),IF(ISERROR(VLOOKUP(MIN(M148,N148,O148)+AB148,計算!$A$16:$B$219,2)),"",VLOOKUP(MIN(M148,N148,O148)+AB148,計算!$A$16:$B$219,2)),"")</f>
        <v/>
      </c>
      <c r="AB148" s="20">
        <v>400</v>
      </c>
    </row>
    <row r="149" spans="1:28" x14ac:dyDescent="0.15">
      <c r="A149" s="16"/>
      <c r="B149" s="41" t="str">
        <f>IF(A149="","",団体設定!$B$6&amp;"-A"&amp;団体設定!$H$5&amp;"-"&amp;A149)</f>
        <v/>
      </c>
      <c r="C149" s="53"/>
      <c r="D149" s="16"/>
      <c r="E149" s="16"/>
      <c r="F149" s="16"/>
      <c r="G149" s="12" t="s">
        <v>57</v>
      </c>
      <c r="H149" s="16"/>
      <c r="I149" s="12" t="s">
        <v>58</v>
      </c>
      <c r="J149" s="16"/>
      <c r="K149" s="12" t="s">
        <v>60</v>
      </c>
      <c r="L149" s="7" t="s">
        <v>68</v>
      </c>
      <c r="M149" s="16"/>
      <c r="N149" s="16"/>
      <c r="O149" s="16"/>
      <c r="P149" s="13">
        <f t="shared" si="17"/>
        <v>0</v>
      </c>
      <c r="Q149" s="9">
        <f t="shared" si="22"/>
        <v>100</v>
      </c>
      <c r="R149" s="10">
        <f t="shared" si="16"/>
        <v>100</v>
      </c>
      <c r="S149" s="11" t="str">
        <f>IF(COUNTA(A149),IF(ISERROR(VLOOKUP(M149+AB149,計算!$A$16:$B$219,2)),"",VLOOKUP(M149+AB149,計算!$A$16:$B$219,2)),"")</f>
        <v/>
      </c>
      <c r="T149" s="9">
        <f t="shared" si="18"/>
        <v>100</v>
      </c>
      <c r="U149" s="10">
        <f t="shared" si="19"/>
        <v>100</v>
      </c>
      <c r="V149" s="11" t="str">
        <f>IF(COUNTA(A149),IF(ISERROR(VLOOKUP(N149+AB149,計算!$A$16:$B$219,2)),"",VLOOKUP(N149+AB149,計算!$A$16:$B$219,2)),"")</f>
        <v/>
      </c>
      <c r="W149" s="9">
        <f t="shared" si="20"/>
        <v>100</v>
      </c>
      <c r="X149" s="10">
        <f t="shared" si="21"/>
        <v>100</v>
      </c>
      <c r="Y149" s="11" t="str">
        <f>IF(COUNTA(A149),IF(ISERROR(VLOOKUP(O149+AB149,計算!$A$16:$B$219,2)),"",VLOOKUP(O149+AB149,計算!$A$16:$B$219,2)),"")</f>
        <v/>
      </c>
      <c r="Z149" s="19" t="str">
        <f>IF(COUNTA(A149),IF(ISERROR(VLOOKUP(MIN(M149,N149,O149)+AB149,計算!$A$16:$B$219,2)),"",VLOOKUP(MIN(M149,N149,O149)+AB149,計算!$A$16:$B$219,2)),"")</f>
        <v/>
      </c>
      <c r="AB149" s="20">
        <v>400</v>
      </c>
    </row>
    <row r="150" spans="1:28" x14ac:dyDescent="0.15">
      <c r="A150" s="16"/>
      <c r="B150" s="41" t="str">
        <f>IF(A150="","",団体設定!$B$6&amp;"-A"&amp;団体設定!$H$5&amp;"-"&amp;A150)</f>
        <v/>
      </c>
      <c r="C150" s="53"/>
      <c r="D150" s="16"/>
      <c r="E150" s="16"/>
      <c r="F150" s="16"/>
      <c r="G150" s="12" t="s">
        <v>57</v>
      </c>
      <c r="H150" s="16"/>
      <c r="I150" s="12" t="s">
        <v>58</v>
      </c>
      <c r="J150" s="16"/>
      <c r="K150" s="12" t="s">
        <v>60</v>
      </c>
      <c r="L150" s="7" t="s">
        <v>68</v>
      </c>
      <c r="M150" s="16"/>
      <c r="N150" s="16"/>
      <c r="O150" s="16"/>
      <c r="P150" s="13">
        <f t="shared" si="17"/>
        <v>0</v>
      </c>
      <c r="Q150" s="9">
        <f t="shared" si="22"/>
        <v>100</v>
      </c>
      <c r="R150" s="10">
        <f t="shared" si="16"/>
        <v>100</v>
      </c>
      <c r="S150" s="11" t="str">
        <f>IF(COUNTA(A150),IF(ISERROR(VLOOKUP(M150+AB150,計算!$A$16:$B$219,2)),"",VLOOKUP(M150+AB150,計算!$A$16:$B$219,2)),"")</f>
        <v/>
      </c>
      <c r="T150" s="9">
        <f t="shared" si="18"/>
        <v>100</v>
      </c>
      <c r="U150" s="10">
        <f t="shared" si="19"/>
        <v>100</v>
      </c>
      <c r="V150" s="11" t="str">
        <f>IF(COUNTA(A150),IF(ISERROR(VLOOKUP(N150+AB150,計算!$A$16:$B$219,2)),"",VLOOKUP(N150+AB150,計算!$A$16:$B$219,2)),"")</f>
        <v/>
      </c>
      <c r="W150" s="9">
        <f t="shared" si="20"/>
        <v>100</v>
      </c>
      <c r="X150" s="10">
        <f t="shared" si="21"/>
        <v>100</v>
      </c>
      <c r="Y150" s="11" t="str">
        <f>IF(COUNTA(A150),IF(ISERROR(VLOOKUP(O150+AB150,計算!$A$16:$B$219,2)),"",VLOOKUP(O150+AB150,計算!$A$16:$B$219,2)),"")</f>
        <v/>
      </c>
      <c r="Z150" s="19" t="str">
        <f>IF(COUNTA(A150),IF(ISERROR(VLOOKUP(MIN(M150,N150,O150)+AB150,計算!$A$16:$B$219,2)),"",VLOOKUP(MIN(M150,N150,O150)+AB150,計算!$A$16:$B$219,2)),"")</f>
        <v/>
      </c>
      <c r="AB150" s="20">
        <v>400</v>
      </c>
    </row>
    <row r="151" spans="1:28" x14ac:dyDescent="0.15">
      <c r="A151" s="16"/>
      <c r="B151" s="41" t="str">
        <f>IF(A151="","",団体設定!$B$6&amp;"-A"&amp;団体設定!$H$5&amp;"-"&amp;A151)</f>
        <v/>
      </c>
      <c r="C151" s="53"/>
      <c r="D151" s="16"/>
      <c r="E151" s="16"/>
      <c r="F151" s="16"/>
      <c r="G151" s="12" t="s">
        <v>57</v>
      </c>
      <c r="H151" s="16"/>
      <c r="I151" s="12" t="s">
        <v>58</v>
      </c>
      <c r="J151" s="16"/>
      <c r="K151" s="12" t="s">
        <v>60</v>
      </c>
      <c r="L151" s="7" t="s">
        <v>68</v>
      </c>
      <c r="M151" s="16"/>
      <c r="N151" s="16"/>
      <c r="O151" s="16"/>
      <c r="P151" s="13">
        <f t="shared" si="17"/>
        <v>0</v>
      </c>
      <c r="Q151" s="9">
        <f t="shared" si="22"/>
        <v>100</v>
      </c>
      <c r="R151" s="10">
        <f t="shared" si="16"/>
        <v>100</v>
      </c>
      <c r="S151" s="11" t="str">
        <f>IF(COUNTA(A151),IF(ISERROR(VLOOKUP(M151+AB151,計算!$A$16:$B$219,2)),"",VLOOKUP(M151+AB151,計算!$A$16:$B$219,2)),"")</f>
        <v/>
      </c>
      <c r="T151" s="9">
        <f t="shared" si="18"/>
        <v>100</v>
      </c>
      <c r="U151" s="10">
        <f t="shared" si="19"/>
        <v>100</v>
      </c>
      <c r="V151" s="11" t="str">
        <f>IF(COUNTA(A151),IF(ISERROR(VLOOKUP(N151+AB151,計算!$A$16:$B$219,2)),"",VLOOKUP(N151+AB151,計算!$A$16:$B$219,2)),"")</f>
        <v/>
      </c>
      <c r="W151" s="9">
        <f t="shared" si="20"/>
        <v>100</v>
      </c>
      <c r="X151" s="10">
        <f t="shared" si="21"/>
        <v>100</v>
      </c>
      <c r="Y151" s="11" t="str">
        <f>IF(COUNTA(A151),IF(ISERROR(VLOOKUP(O151+AB151,計算!$A$16:$B$219,2)),"",VLOOKUP(O151+AB151,計算!$A$16:$B$219,2)),"")</f>
        <v/>
      </c>
      <c r="Z151" s="19" t="str">
        <f>IF(COUNTA(A151),IF(ISERROR(VLOOKUP(MIN(M151,N151,O151)+AB151,計算!$A$16:$B$219,2)),"",VLOOKUP(MIN(M151,N151,O151)+AB151,計算!$A$16:$B$219,2)),"")</f>
        <v/>
      </c>
      <c r="AB151" s="20">
        <v>400</v>
      </c>
    </row>
    <row r="152" spans="1:28" x14ac:dyDescent="0.15">
      <c r="A152" s="16"/>
      <c r="B152" s="41" t="str">
        <f>IF(A152="","",団体設定!$B$6&amp;"-A"&amp;団体設定!$H$5&amp;"-"&amp;A152)</f>
        <v/>
      </c>
      <c r="C152" s="53"/>
      <c r="D152" s="16"/>
      <c r="E152" s="16"/>
      <c r="F152" s="16"/>
      <c r="G152" s="12" t="s">
        <v>57</v>
      </c>
      <c r="H152" s="16"/>
      <c r="I152" s="12" t="s">
        <v>58</v>
      </c>
      <c r="J152" s="16"/>
      <c r="K152" s="12" t="s">
        <v>60</v>
      </c>
      <c r="L152" s="7" t="s">
        <v>68</v>
      </c>
      <c r="M152" s="16"/>
      <c r="N152" s="16"/>
      <c r="O152" s="16"/>
      <c r="P152" s="13">
        <f t="shared" si="17"/>
        <v>0</v>
      </c>
      <c r="Q152" s="9">
        <f t="shared" si="22"/>
        <v>100</v>
      </c>
      <c r="R152" s="10">
        <f t="shared" si="16"/>
        <v>100</v>
      </c>
      <c r="S152" s="11" t="str">
        <f>IF(COUNTA(A152),IF(ISERROR(VLOOKUP(M152+AB152,計算!$A$16:$B$219,2)),"",VLOOKUP(M152+AB152,計算!$A$16:$B$219,2)),"")</f>
        <v/>
      </c>
      <c r="T152" s="9">
        <f t="shared" si="18"/>
        <v>100</v>
      </c>
      <c r="U152" s="10">
        <f t="shared" si="19"/>
        <v>100</v>
      </c>
      <c r="V152" s="11" t="str">
        <f>IF(COUNTA(A152),IF(ISERROR(VLOOKUP(N152+AB152,計算!$A$16:$B$219,2)),"",VLOOKUP(N152+AB152,計算!$A$16:$B$219,2)),"")</f>
        <v/>
      </c>
      <c r="W152" s="9">
        <f t="shared" si="20"/>
        <v>100</v>
      </c>
      <c r="X152" s="10">
        <f t="shared" si="21"/>
        <v>100</v>
      </c>
      <c r="Y152" s="11" t="str">
        <f>IF(COUNTA(A152),IF(ISERROR(VLOOKUP(O152+AB152,計算!$A$16:$B$219,2)),"",VLOOKUP(O152+AB152,計算!$A$16:$B$219,2)),"")</f>
        <v/>
      </c>
      <c r="Z152" s="19" t="str">
        <f>IF(COUNTA(A152),IF(ISERROR(VLOOKUP(MIN(M152,N152,O152)+AB152,計算!$A$16:$B$219,2)),"",VLOOKUP(MIN(M152,N152,O152)+AB152,計算!$A$16:$B$219,2)),"")</f>
        <v/>
      </c>
      <c r="AB152" s="20">
        <v>400</v>
      </c>
    </row>
    <row r="153" spans="1:28" x14ac:dyDescent="0.15">
      <c r="A153" s="16"/>
      <c r="B153" s="41" t="str">
        <f>IF(A153="","",団体設定!$B$6&amp;"-A"&amp;団体設定!$H$5&amp;"-"&amp;A153)</f>
        <v/>
      </c>
      <c r="C153" s="53"/>
      <c r="D153" s="16"/>
      <c r="E153" s="16"/>
      <c r="F153" s="16"/>
      <c r="G153" s="12" t="s">
        <v>57</v>
      </c>
      <c r="H153" s="16"/>
      <c r="I153" s="12" t="s">
        <v>58</v>
      </c>
      <c r="J153" s="16"/>
      <c r="K153" s="12" t="s">
        <v>60</v>
      </c>
      <c r="L153" s="7" t="s">
        <v>68</v>
      </c>
      <c r="M153" s="16"/>
      <c r="N153" s="16"/>
      <c r="O153" s="16"/>
      <c r="P153" s="13">
        <f t="shared" si="17"/>
        <v>0</v>
      </c>
      <c r="Q153" s="9">
        <f t="shared" si="22"/>
        <v>100</v>
      </c>
      <c r="R153" s="10">
        <f t="shared" si="16"/>
        <v>100</v>
      </c>
      <c r="S153" s="11" t="str">
        <f>IF(COUNTA(A153),IF(ISERROR(VLOOKUP(M153+AB153,計算!$A$16:$B$219,2)),"",VLOOKUP(M153+AB153,計算!$A$16:$B$219,2)),"")</f>
        <v/>
      </c>
      <c r="T153" s="9">
        <f t="shared" si="18"/>
        <v>100</v>
      </c>
      <c r="U153" s="10">
        <f t="shared" si="19"/>
        <v>100</v>
      </c>
      <c r="V153" s="11" t="str">
        <f>IF(COUNTA(A153),IF(ISERROR(VLOOKUP(N153+AB153,計算!$A$16:$B$219,2)),"",VLOOKUP(N153+AB153,計算!$A$16:$B$219,2)),"")</f>
        <v/>
      </c>
      <c r="W153" s="9">
        <f t="shared" si="20"/>
        <v>100</v>
      </c>
      <c r="X153" s="10">
        <f t="shared" si="21"/>
        <v>100</v>
      </c>
      <c r="Y153" s="11" t="str">
        <f>IF(COUNTA(A153),IF(ISERROR(VLOOKUP(O153+AB153,計算!$A$16:$B$219,2)),"",VLOOKUP(O153+AB153,計算!$A$16:$B$219,2)),"")</f>
        <v/>
      </c>
      <c r="Z153" s="19" t="str">
        <f>IF(COUNTA(A153),IF(ISERROR(VLOOKUP(MIN(M153,N153,O153)+AB153,計算!$A$16:$B$219,2)),"",VLOOKUP(MIN(M153,N153,O153)+AB153,計算!$A$16:$B$219,2)),"")</f>
        <v/>
      </c>
      <c r="AB153" s="20">
        <v>400</v>
      </c>
    </row>
    <row r="154" spans="1:28" x14ac:dyDescent="0.15">
      <c r="A154" s="16"/>
      <c r="B154" s="41" t="str">
        <f>IF(A154="","",団体設定!$B$6&amp;"-A"&amp;団体設定!$H$5&amp;"-"&amp;A154)</f>
        <v/>
      </c>
      <c r="C154" s="53"/>
      <c r="D154" s="16"/>
      <c r="E154" s="16"/>
      <c r="F154" s="16"/>
      <c r="G154" s="12" t="s">
        <v>57</v>
      </c>
      <c r="H154" s="16"/>
      <c r="I154" s="12" t="s">
        <v>58</v>
      </c>
      <c r="J154" s="16"/>
      <c r="K154" s="12" t="s">
        <v>60</v>
      </c>
      <c r="L154" s="7" t="s">
        <v>68</v>
      </c>
      <c r="M154" s="16"/>
      <c r="N154" s="16"/>
      <c r="O154" s="16"/>
      <c r="P154" s="13">
        <f t="shared" si="17"/>
        <v>0</v>
      </c>
      <c r="Q154" s="9">
        <f t="shared" si="22"/>
        <v>100</v>
      </c>
      <c r="R154" s="10">
        <f t="shared" si="16"/>
        <v>100</v>
      </c>
      <c r="S154" s="11" t="str">
        <f>IF(COUNTA(A154),IF(ISERROR(VLOOKUP(M154+AB154,計算!$A$16:$B$219,2)),"",VLOOKUP(M154+AB154,計算!$A$16:$B$219,2)),"")</f>
        <v/>
      </c>
      <c r="T154" s="9">
        <f t="shared" si="18"/>
        <v>100</v>
      </c>
      <c r="U154" s="10">
        <f t="shared" si="19"/>
        <v>100</v>
      </c>
      <c r="V154" s="11" t="str">
        <f>IF(COUNTA(A154),IF(ISERROR(VLOOKUP(N154+AB154,計算!$A$16:$B$219,2)),"",VLOOKUP(N154+AB154,計算!$A$16:$B$219,2)),"")</f>
        <v/>
      </c>
      <c r="W154" s="9">
        <f t="shared" si="20"/>
        <v>100</v>
      </c>
      <c r="X154" s="10">
        <f t="shared" si="21"/>
        <v>100</v>
      </c>
      <c r="Y154" s="11" t="str">
        <f>IF(COUNTA(A154),IF(ISERROR(VLOOKUP(O154+AB154,計算!$A$16:$B$219,2)),"",VLOOKUP(O154+AB154,計算!$A$16:$B$219,2)),"")</f>
        <v/>
      </c>
      <c r="Z154" s="19" t="str">
        <f>IF(COUNTA(A154),IF(ISERROR(VLOOKUP(MIN(M154,N154,O154)+AB154,計算!$A$16:$B$219,2)),"",VLOOKUP(MIN(M154,N154,O154)+AB154,計算!$A$16:$B$219,2)),"")</f>
        <v/>
      </c>
      <c r="AB154" s="20">
        <v>400</v>
      </c>
    </row>
    <row r="155" spans="1:28" x14ac:dyDescent="0.15">
      <c r="A155" s="16"/>
      <c r="B155" s="41" t="str">
        <f>IF(A155="","",団体設定!$B$6&amp;"-A"&amp;団体設定!$H$5&amp;"-"&amp;A155)</f>
        <v/>
      </c>
      <c r="C155" s="53"/>
      <c r="D155" s="16"/>
      <c r="E155" s="16"/>
      <c r="F155" s="16"/>
      <c r="G155" s="12" t="s">
        <v>57</v>
      </c>
      <c r="H155" s="16"/>
      <c r="I155" s="12" t="s">
        <v>58</v>
      </c>
      <c r="J155" s="16"/>
      <c r="K155" s="12" t="s">
        <v>60</v>
      </c>
      <c r="L155" s="7" t="s">
        <v>68</v>
      </c>
      <c r="M155" s="16"/>
      <c r="N155" s="16"/>
      <c r="O155" s="16"/>
      <c r="P155" s="13">
        <f t="shared" si="17"/>
        <v>0</v>
      </c>
      <c r="Q155" s="9">
        <f t="shared" si="22"/>
        <v>100</v>
      </c>
      <c r="R155" s="10">
        <f t="shared" si="16"/>
        <v>100</v>
      </c>
      <c r="S155" s="11" t="str">
        <f>IF(COUNTA(A155),IF(ISERROR(VLOOKUP(M155+AB155,計算!$A$16:$B$219,2)),"",VLOOKUP(M155+AB155,計算!$A$16:$B$219,2)),"")</f>
        <v/>
      </c>
      <c r="T155" s="9">
        <f t="shared" si="18"/>
        <v>100</v>
      </c>
      <c r="U155" s="10">
        <f t="shared" si="19"/>
        <v>100</v>
      </c>
      <c r="V155" s="11" t="str">
        <f>IF(COUNTA(A155),IF(ISERROR(VLOOKUP(N155+AB155,計算!$A$16:$B$219,2)),"",VLOOKUP(N155+AB155,計算!$A$16:$B$219,2)),"")</f>
        <v/>
      </c>
      <c r="W155" s="9">
        <f t="shared" si="20"/>
        <v>100</v>
      </c>
      <c r="X155" s="10">
        <f t="shared" si="21"/>
        <v>100</v>
      </c>
      <c r="Y155" s="11" t="str">
        <f>IF(COUNTA(A155),IF(ISERROR(VLOOKUP(O155+AB155,計算!$A$16:$B$219,2)),"",VLOOKUP(O155+AB155,計算!$A$16:$B$219,2)),"")</f>
        <v/>
      </c>
      <c r="Z155" s="19" t="str">
        <f>IF(COUNTA(A155),IF(ISERROR(VLOOKUP(MIN(M155,N155,O155)+AB155,計算!$A$16:$B$219,2)),"",VLOOKUP(MIN(M155,N155,O155)+AB155,計算!$A$16:$B$219,2)),"")</f>
        <v/>
      </c>
      <c r="AB155" s="20">
        <v>400</v>
      </c>
    </row>
    <row r="156" spans="1:28" x14ac:dyDescent="0.15">
      <c r="A156" s="16"/>
      <c r="B156" s="41" t="str">
        <f>IF(A156="","",団体設定!$B$6&amp;"-A"&amp;団体設定!$H$5&amp;"-"&amp;A156)</f>
        <v/>
      </c>
      <c r="C156" s="53"/>
      <c r="D156" s="16"/>
      <c r="E156" s="16"/>
      <c r="F156" s="16"/>
      <c r="G156" s="12" t="s">
        <v>57</v>
      </c>
      <c r="H156" s="16"/>
      <c r="I156" s="12" t="s">
        <v>59</v>
      </c>
      <c r="J156" s="16"/>
      <c r="K156" s="12" t="s">
        <v>60</v>
      </c>
      <c r="L156" s="7" t="s">
        <v>68</v>
      </c>
      <c r="M156" s="16"/>
      <c r="N156" s="16"/>
      <c r="O156" s="16"/>
      <c r="P156" s="13">
        <f t="shared" si="17"/>
        <v>0</v>
      </c>
      <c r="Q156" s="9">
        <f t="shared" si="22"/>
        <v>100</v>
      </c>
      <c r="R156" s="10">
        <f t="shared" si="16"/>
        <v>100</v>
      </c>
      <c r="S156" s="11" t="str">
        <f>IF(COUNTA(A156),IF(ISERROR(VLOOKUP(M156+AB156,計算!$A$16:$B$219,2)),"",VLOOKUP(M156+AB156,計算!$A$16:$B$219,2)),"")</f>
        <v/>
      </c>
      <c r="T156" s="9">
        <f t="shared" si="18"/>
        <v>100</v>
      </c>
      <c r="U156" s="10">
        <f t="shared" si="19"/>
        <v>100</v>
      </c>
      <c r="V156" s="11" t="str">
        <f>IF(COUNTA(A156),IF(ISERROR(VLOOKUP(N156+AB156,計算!$A$16:$B$219,2)),"",VLOOKUP(N156+AB156,計算!$A$16:$B$219,2)),"")</f>
        <v/>
      </c>
      <c r="W156" s="9">
        <f t="shared" si="20"/>
        <v>100</v>
      </c>
      <c r="X156" s="10">
        <f t="shared" si="21"/>
        <v>100</v>
      </c>
      <c r="Y156" s="11" t="str">
        <f>IF(COUNTA(A156),IF(ISERROR(VLOOKUP(O156+AB156,計算!$A$16:$B$219,2)),"",VLOOKUP(O156+AB156,計算!$A$16:$B$219,2)),"")</f>
        <v/>
      </c>
      <c r="Z156" s="19" t="str">
        <f>IF(COUNTA(A156),IF(ISERROR(VLOOKUP(MIN(M156,N156,O156)+AB156,計算!$A$16:$B$219,2)),"",VLOOKUP(MIN(M156,N156,O156)+AB156,計算!$A$16:$B$219,2)),"")</f>
        <v/>
      </c>
      <c r="AB156" s="20">
        <v>400</v>
      </c>
    </row>
    <row r="157" spans="1:28" x14ac:dyDescent="0.1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8" x14ac:dyDescent="0.1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8" x14ac:dyDescent="0.1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8" x14ac:dyDescent="0.1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1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1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1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1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1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1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1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1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1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1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1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1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1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1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1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1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1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1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1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1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1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1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1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1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1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1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1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1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1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1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1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1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1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1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1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1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1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1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1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1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1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1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1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1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1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1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1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1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1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1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1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1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1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1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1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1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1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1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1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1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1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1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1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1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1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1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1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1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1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1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1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1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1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1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1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1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1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1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1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1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1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1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1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1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1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1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1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1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1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1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1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1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1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1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1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1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1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1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1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1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1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1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1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1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1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1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1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1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1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1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1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1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1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1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1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1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1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1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1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1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1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1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1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1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1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1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1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1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1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1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1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1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1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1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1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1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</sheetData>
  <sheetProtection sheet="1" objects="1" scenarios="1"/>
  <mergeCells count="10">
    <mergeCell ref="A5:B5"/>
    <mergeCell ref="F5:G5"/>
    <mergeCell ref="H5:I5"/>
    <mergeCell ref="J5:K5"/>
    <mergeCell ref="A6:B6"/>
    <mergeCell ref="A1:Z1"/>
    <mergeCell ref="A4:E4"/>
    <mergeCell ref="F4:K4"/>
    <mergeCell ref="L4:P4"/>
    <mergeCell ref="S4:Z4"/>
  </mergeCells>
  <phoneticPr fontId="1"/>
  <conditionalFormatting sqref="Z7:Z156">
    <cfRule type="containsText" dxfId="37" priority="26" operator="containsText" text="不合格">
      <formula>NOT(ISERROR(SEARCH("不合格",Z7)))</formula>
    </cfRule>
  </conditionalFormatting>
  <conditionalFormatting sqref="L8:L156">
    <cfRule type="containsText" dxfId="36" priority="27" operator="containsText" text="初級">
      <formula>NOT(ISERROR(SEARCH("初級",L8)))</formula>
    </cfRule>
    <cfRule type="containsText" dxfId="35" priority="28" operator="containsText" text="挑戦">
      <formula>NOT(ISERROR(SEARCH("挑戦",L8)))</formula>
    </cfRule>
    <cfRule type="containsText" dxfId="34" priority="29" operator="containsText" text="中級">
      <formula>NOT(ISERROR(SEARCH("中級",L8)))</formula>
    </cfRule>
    <cfRule type="containsText" dxfId="33" priority="30" operator="containsText" text="超上級">
      <formula>NOT(ISERROR(SEARCH("超上級",L8)))</formula>
    </cfRule>
    <cfRule type="containsText" dxfId="32" priority="31" operator="containsText" text="上級">
      <formula>NOT(ISERROR(SEARCH("上級",L8)))</formula>
    </cfRule>
    <cfRule type="containsText" dxfId="31" priority="32" operator="containsText" text="超上級">
      <formula>NOT(ISERROR(SEARCH("超上級",L8)))</formula>
    </cfRule>
  </conditionalFormatting>
  <conditionalFormatting sqref="L6">
    <cfRule type="containsText" dxfId="30" priority="20" operator="containsText" text="初級">
      <formula>NOT(ISERROR(SEARCH("初級",L6)))</formula>
    </cfRule>
    <cfRule type="containsText" dxfId="29" priority="21" operator="containsText" text="挑戦">
      <formula>NOT(ISERROR(SEARCH("挑戦",L6)))</formula>
    </cfRule>
    <cfRule type="containsText" dxfId="28" priority="22" operator="containsText" text="中級">
      <formula>NOT(ISERROR(SEARCH("中級",L6)))</formula>
    </cfRule>
    <cfRule type="containsText" dxfId="27" priority="23" operator="containsText" text="超上級">
      <formula>NOT(ISERROR(SEARCH("超上級",L6)))</formula>
    </cfRule>
    <cfRule type="containsText" dxfId="26" priority="24" operator="containsText" text="上級">
      <formula>NOT(ISERROR(SEARCH("上級",L6)))</formula>
    </cfRule>
    <cfRule type="containsText" dxfId="25" priority="25" operator="containsText" text="超上級">
      <formula>NOT(ISERROR(SEARCH("超上級",L6)))</formula>
    </cfRule>
  </conditionalFormatting>
  <conditionalFormatting sqref="Z6">
    <cfRule type="containsText" dxfId="24" priority="19" operator="containsText" text="不合格">
      <formula>NOT(ISERROR(SEARCH("不合格",Z6)))</formula>
    </cfRule>
  </conditionalFormatting>
  <conditionalFormatting sqref="L7">
    <cfRule type="containsText" dxfId="23" priority="1" operator="containsText" text="初級">
      <formula>NOT(ISERROR(SEARCH("初級",L7)))</formula>
    </cfRule>
    <cfRule type="containsText" dxfId="22" priority="2" operator="containsText" text="挑戦">
      <formula>NOT(ISERROR(SEARCH("挑戦",L7)))</formula>
    </cfRule>
    <cfRule type="containsText" dxfId="21" priority="3" operator="containsText" text="中級">
      <formula>NOT(ISERROR(SEARCH("中級",L7)))</formula>
    </cfRule>
    <cfRule type="containsText" dxfId="20" priority="4" operator="containsText" text="超上級">
      <formula>NOT(ISERROR(SEARCH("超上級",L7)))</formula>
    </cfRule>
    <cfRule type="containsText" dxfId="19" priority="5" operator="containsText" text="上級">
      <formula>NOT(ISERROR(SEARCH("上級",L7)))</formula>
    </cfRule>
    <cfRule type="containsText" dxfId="18" priority="6" operator="containsText" text="超上級">
      <formula>NOT(ISERROR(SEARCH("超上級",L7)))</formula>
    </cfRule>
  </conditionalFormatting>
  <dataValidations count="1">
    <dataValidation imeMode="halfAlpha" allowBlank="1" showInputMessage="1" showErrorMessage="1" sqref="G6:L6 F7:O156"/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01"/>
  <sheetViews>
    <sheetView workbookViewId="0">
      <selection activeCell="G15" sqref="G15"/>
    </sheetView>
  </sheetViews>
  <sheetFormatPr defaultColWidth="16.75" defaultRowHeight="13.5" x14ac:dyDescent="0.15"/>
  <cols>
    <col min="2" max="3" width="16.75" style="1"/>
    <col min="6" max="6" width="16.625" customWidth="1"/>
    <col min="8" max="8" width="7.5" customWidth="1"/>
    <col min="9" max="9" width="35.25" customWidth="1"/>
    <col min="10" max="10" width="11.375" style="45" customWidth="1"/>
    <col min="12" max="12" width="21.375" customWidth="1"/>
    <col min="15" max="17" width="16.75" style="34"/>
    <col min="18" max="18" width="9.75" style="34" customWidth="1"/>
    <col min="19" max="20" width="16.75" style="34"/>
  </cols>
  <sheetData>
    <row r="1" spans="1:26" s="1" customFormat="1" x14ac:dyDescent="0.15">
      <c r="A1" s="1" t="s">
        <v>198</v>
      </c>
      <c r="B1" s="1" t="s">
        <v>197</v>
      </c>
      <c r="C1" s="1" t="s">
        <v>212</v>
      </c>
      <c r="D1" s="1" t="s">
        <v>196</v>
      </c>
      <c r="E1" s="1" t="s">
        <v>215</v>
      </c>
      <c r="F1" s="1" t="s">
        <v>199</v>
      </c>
      <c r="G1" s="1" t="s">
        <v>199</v>
      </c>
      <c r="H1" s="1" t="s">
        <v>200</v>
      </c>
      <c r="I1" s="1" t="s">
        <v>213</v>
      </c>
      <c r="J1" s="43"/>
      <c r="L1" s="1" t="s">
        <v>216</v>
      </c>
      <c r="O1" s="42"/>
      <c r="P1" s="42"/>
      <c r="Q1" s="42"/>
      <c r="R1" s="42"/>
      <c r="S1" s="42"/>
      <c r="T1" s="42"/>
    </row>
    <row r="2" spans="1:26" x14ac:dyDescent="0.15">
      <c r="A2">
        <v>1</v>
      </c>
      <c r="B2" s="1" t="str">
        <f>IF(D2="","",'初級(10級～)'!B7)</f>
        <v/>
      </c>
      <c r="C2" s="1" t="str">
        <f>IF(D2="","",'初級(10級～)'!C7)</f>
        <v/>
      </c>
      <c r="D2" t="str">
        <f>'初級(10級～)'!D7&amp;'初級(10級～)'!E7</f>
        <v/>
      </c>
      <c r="E2" t="str">
        <f>IF(D2="","",'初級(10級～)'!F7&amp;"/"&amp;'初級(10級～)'!H7&amp;"/"&amp;'初級(10級～)'!J7)</f>
        <v/>
      </c>
      <c r="F2" s="34" t="str">
        <f>IF(D2="","",団体設定!$B$5&amp;"年"&amp;団体設定!$D$5&amp;団体設定!$E$5&amp;団体設定!$F$5&amp;団体設定!$G$5)</f>
        <v/>
      </c>
      <c r="G2" s="33" t="str">
        <f t="shared" ref="G2:G65" si="0">IF(D2="","",DATEVALUE(F2))</f>
        <v/>
      </c>
      <c r="H2" t="str">
        <f>'初級(10級～)'!Z7</f>
        <v/>
      </c>
      <c r="I2" t="str">
        <f>IF(D2="","",VLOOKUP(H2,計算!$B$16:$C$219,2,FALSE))</f>
        <v/>
      </c>
      <c r="J2" s="44" t="s">
        <v>62</v>
      </c>
      <c r="K2">
        <f t="shared" ref="K2:K65" si="1">IF(D2="",0,1)</f>
        <v>0</v>
      </c>
      <c r="L2" s="52" t="e">
        <f t="shared" ref="L2:L65" si="2">DATESTRING(E2)</f>
        <v>#VALUE!</v>
      </c>
      <c r="M2" t="e">
        <f t="shared" ref="M2:M65" si="3">TEXT(L2,"ggge年m月d日")&amp;"生"</f>
        <v>#VALUE!</v>
      </c>
      <c r="N2" t="str">
        <f t="shared" ref="N2:N65" si="4">IF(H2="不合格","",B2)</f>
        <v/>
      </c>
      <c r="O2" s="34" t="str">
        <f t="shared" ref="O2:O33" si="5">C2</f>
        <v/>
      </c>
      <c r="P2" s="54">
        <f>'初級(10級～)'!D7</f>
        <v>0</v>
      </c>
      <c r="Q2" s="34">
        <f>'初級(10級～)'!E7</f>
        <v>0</v>
      </c>
      <c r="R2" s="34">
        <f>'初級(10級～)'!F7</f>
        <v>0</v>
      </c>
      <c r="S2" s="34">
        <f>IF(H152="不合格","",'初級(10級～)'!H7)</f>
        <v>0</v>
      </c>
      <c r="T2" s="34">
        <f>IF(H152="不合格","",'初級(10級～)'!J7)</f>
        <v>0</v>
      </c>
      <c r="U2" t="e">
        <f>IF(H2="不合格",0,VLOOKUP(H2,計算!$U$2:$V$62,2,FALSE))</f>
        <v>#N/A</v>
      </c>
      <c r="V2" t="e">
        <f>IF(U2=0,"不合格",VLOOKUP(U2,計算!$T$3:$V$63,2))</f>
        <v>#N/A</v>
      </c>
      <c r="W2" t="str">
        <f t="shared" ref="W2:W65" si="6">H2</f>
        <v/>
      </c>
      <c r="X2" t="e">
        <f t="shared" ref="X2:X65" si="7">IF(W2=V2,0,1)</f>
        <v>#N/A</v>
      </c>
      <c r="Y2" t="str">
        <f>IF(D2="","",団体設定!$B$7)</f>
        <v/>
      </c>
      <c r="Z2" t="str">
        <f>IF(D2="","",団体設定!$B$8)</f>
        <v/>
      </c>
    </row>
    <row r="3" spans="1:26" x14ac:dyDescent="0.15">
      <c r="A3">
        <v>2</v>
      </c>
      <c r="B3" s="1" t="str">
        <f>IF(D3="","",'初級(10級～)'!B8)</f>
        <v/>
      </c>
      <c r="C3" s="1" t="str">
        <f>IF(D3="","",'初級(10級～)'!C8)</f>
        <v/>
      </c>
      <c r="D3" t="str">
        <f>'初級(10級～)'!D8&amp;'初級(10級～)'!E8</f>
        <v/>
      </c>
      <c r="E3" t="str">
        <f>IF(D3="","",'初級(10級～)'!F8&amp;"/"&amp;'初級(10級～)'!H8&amp;"/"&amp;'初級(10級～)'!J8)</f>
        <v/>
      </c>
      <c r="F3" s="34" t="str">
        <f>IF(D3="","",団体設定!$B$5&amp;"年"&amp;団体設定!$D$5&amp;団体設定!$E$5&amp;団体設定!$F$5&amp;団体設定!$G$5)</f>
        <v/>
      </c>
      <c r="G3" s="33" t="str">
        <f t="shared" si="0"/>
        <v/>
      </c>
      <c r="H3" t="str">
        <f>'初級(10級～)'!Z8</f>
        <v/>
      </c>
      <c r="I3" t="str">
        <f>IF(D3="","",VLOOKUP(H3,計算!$B$16:$C$219,2,FALSE))</f>
        <v/>
      </c>
      <c r="J3" s="44" t="s">
        <v>62</v>
      </c>
      <c r="K3">
        <f t="shared" si="1"/>
        <v>0</v>
      </c>
      <c r="L3" s="52" t="e">
        <f t="shared" si="2"/>
        <v>#VALUE!</v>
      </c>
      <c r="M3" t="e">
        <f t="shared" si="3"/>
        <v>#VALUE!</v>
      </c>
      <c r="N3" t="str">
        <f t="shared" si="4"/>
        <v/>
      </c>
      <c r="O3" s="34" t="str">
        <f t="shared" si="5"/>
        <v/>
      </c>
      <c r="P3" s="54">
        <f>'初級(10級～)'!D8</f>
        <v>0</v>
      </c>
      <c r="Q3" s="34">
        <f>'初級(10級～)'!E8</f>
        <v>0</v>
      </c>
      <c r="R3" s="34">
        <f>'初級(10級～)'!F8</f>
        <v>0</v>
      </c>
      <c r="S3" s="34">
        <f>IF(H153="不合格","",'初級(10級～)'!H8)</f>
        <v>0</v>
      </c>
      <c r="T3" s="34">
        <f>IF(H153="不合格","",'初級(10級～)'!J8)</f>
        <v>0</v>
      </c>
      <c r="U3" t="e">
        <f>IF(H3="不合格",0,VLOOKUP(H3,計算!$U$2:$V$62,2,FALSE))</f>
        <v>#N/A</v>
      </c>
      <c r="V3" t="e">
        <f>IF(U3=0,"不合格",VLOOKUP(U3,計算!$T$3:$V$63,2))</f>
        <v>#N/A</v>
      </c>
      <c r="W3" t="str">
        <f t="shared" si="6"/>
        <v/>
      </c>
      <c r="X3" t="e">
        <f t="shared" si="7"/>
        <v>#N/A</v>
      </c>
      <c r="Y3" t="str">
        <f>IF(D3="","",団体設定!$B$7)</f>
        <v/>
      </c>
      <c r="Z3" t="str">
        <f>IF(D3="","",団体設定!$B$8)</f>
        <v/>
      </c>
    </row>
    <row r="4" spans="1:26" x14ac:dyDescent="0.15">
      <c r="A4">
        <v>3</v>
      </c>
      <c r="B4" s="1" t="str">
        <f>IF(D4="","",'初級(10級～)'!B9)</f>
        <v/>
      </c>
      <c r="C4" s="1" t="str">
        <f>IF(D4="","",'初級(10級～)'!C9)</f>
        <v/>
      </c>
      <c r="D4" t="str">
        <f>'初級(10級～)'!D9&amp;'初級(10級～)'!E9</f>
        <v/>
      </c>
      <c r="E4" t="str">
        <f>IF(D4="","",'初級(10級～)'!F9&amp;"/"&amp;'初級(10級～)'!H9&amp;"/"&amp;'初級(10級～)'!J9)</f>
        <v/>
      </c>
      <c r="F4" s="34" t="str">
        <f>IF(D4="","",団体設定!$B$5&amp;"年"&amp;団体設定!$D$5&amp;団体設定!$E$5&amp;団体設定!$F$5&amp;団体設定!$G$5)</f>
        <v/>
      </c>
      <c r="G4" s="33" t="str">
        <f t="shared" si="0"/>
        <v/>
      </c>
      <c r="H4" t="str">
        <f>'初級(10級～)'!Z9</f>
        <v/>
      </c>
      <c r="I4" t="str">
        <f>IF(D4="","",VLOOKUP(H4,計算!$B$16:$C$219,2,FALSE))</f>
        <v/>
      </c>
      <c r="J4" s="44" t="s">
        <v>62</v>
      </c>
      <c r="K4">
        <f t="shared" si="1"/>
        <v>0</v>
      </c>
      <c r="L4" s="52" t="e">
        <f t="shared" si="2"/>
        <v>#VALUE!</v>
      </c>
      <c r="M4" t="e">
        <f t="shared" si="3"/>
        <v>#VALUE!</v>
      </c>
      <c r="N4" t="str">
        <f t="shared" si="4"/>
        <v/>
      </c>
      <c r="O4" s="34" t="str">
        <f t="shared" si="5"/>
        <v/>
      </c>
      <c r="P4" s="54">
        <f>'初級(10級～)'!D9</f>
        <v>0</v>
      </c>
      <c r="Q4" s="34">
        <f>'初級(10級～)'!E9</f>
        <v>0</v>
      </c>
      <c r="R4" s="34">
        <f>'初級(10級～)'!F9</f>
        <v>0</v>
      </c>
      <c r="S4" s="34">
        <f>IF(H154="不合格","",'初級(10級～)'!H9)</f>
        <v>0</v>
      </c>
      <c r="T4" s="34">
        <f>IF(H154="不合格","",'初級(10級～)'!J9)</f>
        <v>0</v>
      </c>
      <c r="U4" t="e">
        <f>IF(H4="不合格",0,VLOOKUP(H4,計算!$U$2:$V$62,2,FALSE))</f>
        <v>#N/A</v>
      </c>
      <c r="V4" t="e">
        <f>IF(U4=0,"不合格",VLOOKUP(U4,計算!$T$3:$V$63,2))</f>
        <v>#N/A</v>
      </c>
      <c r="W4" t="str">
        <f t="shared" si="6"/>
        <v/>
      </c>
      <c r="X4" t="e">
        <f t="shared" si="7"/>
        <v>#N/A</v>
      </c>
      <c r="Y4" t="str">
        <f>IF(D4="","",団体設定!$B$7)</f>
        <v/>
      </c>
      <c r="Z4" t="str">
        <f>IF(D4="","",団体設定!$B$8)</f>
        <v/>
      </c>
    </row>
    <row r="5" spans="1:26" x14ac:dyDescent="0.15">
      <c r="A5">
        <v>4</v>
      </c>
      <c r="B5" s="1" t="str">
        <f>IF(D5="","",'初級(10級～)'!B10)</f>
        <v/>
      </c>
      <c r="C5" s="1" t="str">
        <f>IF(D5="","",'初級(10級～)'!C10)</f>
        <v/>
      </c>
      <c r="D5" t="str">
        <f>'初級(10級～)'!D10&amp;'初級(10級～)'!E10</f>
        <v/>
      </c>
      <c r="E5" t="str">
        <f>IF(D5="","",'初級(10級～)'!F10&amp;"/"&amp;'初級(10級～)'!H10&amp;"/"&amp;'初級(10級～)'!J10)</f>
        <v/>
      </c>
      <c r="F5" s="34" t="str">
        <f>IF(D5="","",団体設定!$B$5&amp;"年"&amp;団体設定!$D$5&amp;団体設定!$E$5&amp;団体設定!$F$5&amp;団体設定!$G$5)</f>
        <v/>
      </c>
      <c r="G5" s="33" t="str">
        <f t="shared" si="0"/>
        <v/>
      </c>
      <c r="H5" t="str">
        <f>'初級(10級～)'!Z10</f>
        <v/>
      </c>
      <c r="I5" t="str">
        <f>IF(D5="","",VLOOKUP(H5,計算!$B$16:$C$219,2,FALSE))</f>
        <v/>
      </c>
      <c r="J5" s="44" t="s">
        <v>62</v>
      </c>
      <c r="K5">
        <f t="shared" si="1"/>
        <v>0</v>
      </c>
      <c r="L5" s="52" t="e">
        <f t="shared" si="2"/>
        <v>#VALUE!</v>
      </c>
      <c r="M5" t="e">
        <f t="shared" si="3"/>
        <v>#VALUE!</v>
      </c>
      <c r="N5" t="str">
        <f t="shared" si="4"/>
        <v/>
      </c>
      <c r="O5" s="34" t="str">
        <f t="shared" si="5"/>
        <v/>
      </c>
      <c r="P5" s="54">
        <f>'初級(10級～)'!D10</f>
        <v>0</v>
      </c>
      <c r="Q5" s="34">
        <f>'初級(10級～)'!E10</f>
        <v>0</v>
      </c>
      <c r="R5" s="34">
        <f>'初級(10級～)'!F10</f>
        <v>0</v>
      </c>
      <c r="S5" s="34">
        <f>IF(H155="不合格","",'初級(10級～)'!H10)</f>
        <v>0</v>
      </c>
      <c r="T5" s="34">
        <f>IF(H155="不合格","",'初級(10級～)'!J10)</f>
        <v>0</v>
      </c>
      <c r="U5" t="e">
        <f>IF(H5="不合格",0,VLOOKUP(H5,計算!$U$2:$V$62,2,FALSE))</f>
        <v>#N/A</v>
      </c>
      <c r="V5" t="e">
        <f>IF(U5=0,"不合格",VLOOKUP(U5,計算!$T$3:$V$63,2))</f>
        <v>#N/A</v>
      </c>
      <c r="W5" t="str">
        <f t="shared" si="6"/>
        <v/>
      </c>
      <c r="X5" t="e">
        <f t="shared" si="7"/>
        <v>#N/A</v>
      </c>
      <c r="Y5" t="str">
        <f>IF(D5="","",団体設定!$B$7)</f>
        <v/>
      </c>
      <c r="Z5" t="str">
        <f>IF(D5="","",団体設定!$B$8)</f>
        <v/>
      </c>
    </row>
    <row r="6" spans="1:26" x14ac:dyDescent="0.15">
      <c r="A6">
        <v>5</v>
      </c>
      <c r="B6" s="1" t="str">
        <f>IF(D6="","",'初級(10級～)'!B11)</f>
        <v/>
      </c>
      <c r="C6" s="1" t="str">
        <f>IF(D6="","",'初級(10級～)'!C11)</f>
        <v/>
      </c>
      <c r="D6" t="str">
        <f>'初級(10級～)'!D11&amp;'初級(10級～)'!E11</f>
        <v/>
      </c>
      <c r="E6" t="str">
        <f>IF(D6="","",'初級(10級～)'!F11&amp;"/"&amp;'初級(10級～)'!H11&amp;"/"&amp;'初級(10級～)'!J11)</f>
        <v/>
      </c>
      <c r="F6" s="34" t="str">
        <f>IF(D6="","",団体設定!$B$5&amp;"年"&amp;団体設定!$D$5&amp;団体設定!$E$5&amp;団体設定!$F$5&amp;団体設定!$G$5)</f>
        <v/>
      </c>
      <c r="G6" s="33" t="str">
        <f t="shared" si="0"/>
        <v/>
      </c>
      <c r="H6" t="str">
        <f>'初級(10級～)'!Z11</f>
        <v/>
      </c>
      <c r="I6" t="str">
        <f>IF(D6="","",VLOOKUP(H6,計算!$B$16:$C$219,2,FALSE))</f>
        <v/>
      </c>
      <c r="J6" s="44" t="s">
        <v>62</v>
      </c>
      <c r="K6">
        <f t="shared" si="1"/>
        <v>0</v>
      </c>
      <c r="L6" s="52" t="e">
        <f t="shared" si="2"/>
        <v>#VALUE!</v>
      </c>
      <c r="M6" t="e">
        <f t="shared" si="3"/>
        <v>#VALUE!</v>
      </c>
      <c r="N6" t="str">
        <f t="shared" si="4"/>
        <v/>
      </c>
      <c r="O6" s="34" t="str">
        <f t="shared" si="5"/>
        <v/>
      </c>
      <c r="P6" s="54">
        <f>'初級(10級～)'!D11</f>
        <v>0</v>
      </c>
      <c r="Q6" s="34">
        <f>'初級(10級～)'!E11</f>
        <v>0</v>
      </c>
      <c r="R6" s="34">
        <f>'初級(10級～)'!F11</f>
        <v>0</v>
      </c>
      <c r="S6" s="34">
        <f>IF(H156="不合格","",'初級(10級～)'!H11)</f>
        <v>0</v>
      </c>
      <c r="T6" s="34">
        <f>IF(H156="不合格","",'初級(10級～)'!J11)</f>
        <v>0</v>
      </c>
      <c r="U6" t="e">
        <f>IF(H6="不合格",0,VLOOKUP(H6,計算!$U$2:$V$62,2,FALSE))</f>
        <v>#N/A</v>
      </c>
      <c r="V6" t="e">
        <f>IF(U6=0,"不合格",VLOOKUP(U6,計算!$T$3:$V$63,2))</f>
        <v>#N/A</v>
      </c>
      <c r="W6" t="str">
        <f t="shared" si="6"/>
        <v/>
      </c>
      <c r="X6" t="e">
        <f t="shared" si="7"/>
        <v>#N/A</v>
      </c>
      <c r="Y6" t="str">
        <f>IF(D6="","",団体設定!$B$7)</f>
        <v/>
      </c>
      <c r="Z6" t="str">
        <f>IF(D6="","",団体設定!$B$8)</f>
        <v/>
      </c>
    </row>
    <row r="7" spans="1:26" x14ac:dyDescent="0.15">
      <c r="A7">
        <v>6</v>
      </c>
      <c r="B7" s="1" t="str">
        <f>IF(D7="","",'初級(10級～)'!B12)</f>
        <v/>
      </c>
      <c r="C7" s="1" t="str">
        <f>IF(D7="","",'初級(10級～)'!C12)</f>
        <v/>
      </c>
      <c r="D7" t="str">
        <f>'初級(10級～)'!D12&amp;'初級(10級～)'!E12</f>
        <v/>
      </c>
      <c r="E7" t="str">
        <f>IF(D7="","",'初級(10級～)'!F12&amp;"/"&amp;'初級(10級～)'!H12&amp;"/"&amp;'初級(10級～)'!J12)</f>
        <v/>
      </c>
      <c r="F7" s="34" t="str">
        <f>IF(D7="","",団体設定!$B$5&amp;"年"&amp;団体設定!$D$5&amp;団体設定!$E$5&amp;団体設定!$F$5&amp;団体設定!$G$5)</f>
        <v/>
      </c>
      <c r="G7" s="33" t="str">
        <f t="shared" si="0"/>
        <v/>
      </c>
      <c r="H7" t="str">
        <f>'初級(10級～)'!Z12</f>
        <v/>
      </c>
      <c r="I7" t="str">
        <f>IF(D7="","",VLOOKUP(H7,計算!$B$16:$C$219,2,FALSE))</f>
        <v/>
      </c>
      <c r="J7" s="44" t="s">
        <v>62</v>
      </c>
      <c r="K7">
        <f t="shared" si="1"/>
        <v>0</v>
      </c>
      <c r="L7" s="52" t="e">
        <f t="shared" si="2"/>
        <v>#VALUE!</v>
      </c>
      <c r="M7" t="e">
        <f t="shared" si="3"/>
        <v>#VALUE!</v>
      </c>
      <c r="N7" t="str">
        <f t="shared" si="4"/>
        <v/>
      </c>
      <c r="O7" s="34" t="str">
        <f t="shared" si="5"/>
        <v/>
      </c>
      <c r="P7" s="54">
        <f>'初級(10級～)'!D12</f>
        <v>0</v>
      </c>
      <c r="Q7" s="34">
        <f>'初級(10級～)'!E12</f>
        <v>0</v>
      </c>
      <c r="R7" s="34">
        <f>'初級(10級～)'!F12</f>
        <v>0</v>
      </c>
      <c r="S7" s="34">
        <f>IF(H157="不合格","",'初級(10級～)'!H12)</f>
        <v>0</v>
      </c>
      <c r="T7" s="34">
        <f>IF(H157="不合格","",'初級(10級～)'!J12)</f>
        <v>0</v>
      </c>
      <c r="U7" t="e">
        <f>IF(H7="不合格",0,VLOOKUP(H7,計算!$U$2:$V$62,2,FALSE))</f>
        <v>#N/A</v>
      </c>
      <c r="V7" t="e">
        <f>IF(U7=0,"不合格",VLOOKUP(U7,計算!$T$3:$V$63,2))</f>
        <v>#N/A</v>
      </c>
      <c r="W7" t="str">
        <f t="shared" si="6"/>
        <v/>
      </c>
      <c r="X7" t="e">
        <f t="shared" si="7"/>
        <v>#N/A</v>
      </c>
      <c r="Y7" t="str">
        <f>IF(D7="","",団体設定!$B$7)</f>
        <v/>
      </c>
      <c r="Z7" t="str">
        <f>IF(D7="","",団体設定!$B$8)</f>
        <v/>
      </c>
    </row>
    <row r="8" spans="1:26" x14ac:dyDescent="0.15">
      <c r="A8">
        <v>7</v>
      </c>
      <c r="B8" s="1" t="str">
        <f>IF(D8="","",'初級(10級～)'!B13)</f>
        <v/>
      </c>
      <c r="C8" s="1" t="str">
        <f>IF(D8="","",'初級(10級～)'!C13)</f>
        <v/>
      </c>
      <c r="D8" t="str">
        <f>'初級(10級～)'!D13&amp;'初級(10級～)'!E13</f>
        <v/>
      </c>
      <c r="E8" t="str">
        <f>IF(D8="","",'初級(10級～)'!F13&amp;"/"&amp;'初級(10級～)'!H13&amp;"/"&amp;'初級(10級～)'!J13)</f>
        <v/>
      </c>
      <c r="F8" s="34" t="str">
        <f>IF(D8="","",団体設定!$B$5&amp;"年"&amp;団体設定!$D$5&amp;団体設定!$E$5&amp;団体設定!$F$5&amp;団体設定!$G$5)</f>
        <v/>
      </c>
      <c r="G8" s="33" t="str">
        <f t="shared" si="0"/>
        <v/>
      </c>
      <c r="H8" t="str">
        <f>'初級(10級～)'!Z13</f>
        <v/>
      </c>
      <c r="I8" t="str">
        <f>IF(D8="","",VLOOKUP(H8,計算!$B$16:$C$219,2,FALSE))</f>
        <v/>
      </c>
      <c r="J8" s="44" t="s">
        <v>62</v>
      </c>
      <c r="K8">
        <f t="shared" si="1"/>
        <v>0</v>
      </c>
      <c r="L8" s="52" t="e">
        <f t="shared" si="2"/>
        <v>#VALUE!</v>
      </c>
      <c r="M8" t="e">
        <f t="shared" si="3"/>
        <v>#VALUE!</v>
      </c>
      <c r="N8" t="str">
        <f t="shared" si="4"/>
        <v/>
      </c>
      <c r="O8" s="34" t="str">
        <f t="shared" si="5"/>
        <v/>
      </c>
      <c r="P8" s="54">
        <f>'初級(10級～)'!D13</f>
        <v>0</v>
      </c>
      <c r="Q8" s="34">
        <f>'初級(10級～)'!E13</f>
        <v>0</v>
      </c>
      <c r="R8" s="34">
        <f>'初級(10級～)'!F13</f>
        <v>0</v>
      </c>
      <c r="S8" s="34">
        <f>IF(H158="不合格","",'初級(10級～)'!H13)</f>
        <v>0</v>
      </c>
      <c r="T8" s="34">
        <f>IF(H158="不合格","",'初級(10級～)'!J13)</f>
        <v>0</v>
      </c>
      <c r="U8" t="e">
        <f>IF(H8="不合格",0,VLOOKUP(H8,計算!$U$2:$V$62,2,FALSE))</f>
        <v>#N/A</v>
      </c>
      <c r="V8" t="e">
        <f>IF(U8=0,"不合格",VLOOKUP(U8,計算!$T$3:$V$63,2))</f>
        <v>#N/A</v>
      </c>
      <c r="W8" t="str">
        <f t="shared" si="6"/>
        <v/>
      </c>
      <c r="X8" t="e">
        <f t="shared" si="7"/>
        <v>#N/A</v>
      </c>
      <c r="Y8" t="str">
        <f>IF(D8="","",団体設定!$B$7)</f>
        <v/>
      </c>
      <c r="Z8" t="str">
        <f>IF(D8="","",団体設定!$B$8)</f>
        <v/>
      </c>
    </row>
    <row r="9" spans="1:26" x14ac:dyDescent="0.15">
      <c r="A9">
        <v>8</v>
      </c>
      <c r="B9" s="1" t="str">
        <f>IF(D9="","",'初級(10級～)'!B14)</f>
        <v/>
      </c>
      <c r="C9" s="1" t="str">
        <f>IF(D9="","",'初級(10級～)'!C14)</f>
        <v/>
      </c>
      <c r="D9" t="str">
        <f>'初級(10級～)'!D14&amp;'初級(10級～)'!E14</f>
        <v/>
      </c>
      <c r="E9" t="str">
        <f>IF(D9="","",'初級(10級～)'!F14&amp;"/"&amp;'初級(10級～)'!H14&amp;"/"&amp;'初級(10級～)'!J14)</f>
        <v/>
      </c>
      <c r="F9" s="34" t="str">
        <f>IF(D9="","",団体設定!$B$5&amp;"年"&amp;団体設定!$D$5&amp;団体設定!$E$5&amp;団体設定!$F$5&amp;団体設定!$G$5)</f>
        <v/>
      </c>
      <c r="G9" s="33" t="str">
        <f t="shared" si="0"/>
        <v/>
      </c>
      <c r="H9" t="str">
        <f>'初級(10級～)'!Z14</f>
        <v/>
      </c>
      <c r="I9" t="str">
        <f>IF(D9="","",VLOOKUP(H9,計算!$B$16:$C$219,2,FALSE))</f>
        <v/>
      </c>
      <c r="J9" s="44" t="s">
        <v>62</v>
      </c>
      <c r="K9">
        <f t="shared" si="1"/>
        <v>0</v>
      </c>
      <c r="L9" s="52" t="e">
        <f t="shared" si="2"/>
        <v>#VALUE!</v>
      </c>
      <c r="M9" t="e">
        <f t="shared" si="3"/>
        <v>#VALUE!</v>
      </c>
      <c r="N9" t="str">
        <f t="shared" si="4"/>
        <v/>
      </c>
      <c r="O9" s="34" t="str">
        <f t="shared" si="5"/>
        <v/>
      </c>
      <c r="P9" s="54">
        <f>'初級(10級～)'!D14</f>
        <v>0</v>
      </c>
      <c r="Q9" s="34">
        <f>'初級(10級～)'!E14</f>
        <v>0</v>
      </c>
      <c r="R9" s="34">
        <f>'初級(10級～)'!F14</f>
        <v>0</v>
      </c>
      <c r="S9" s="34">
        <f>IF(H159="不合格","",'初級(10級～)'!H14)</f>
        <v>0</v>
      </c>
      <c r="T9" s="34">
        <f>IF(H159="不合格","",'初級(10級～)'!J14)</f>
        <v>0</v>
      </c>
      <c r="U9" t="e">
        <f>IF(H9="不合格",0,VLOOKUP(H9,計算!$U$2:$V$62,2,FALSE))</f>
        <v>#N/A</v>
      </c>
      <c r="V9" t="e">
        <f>IF(U9=0,"不合格",VLOOKUP(U9,計算!$T$3:$V$63,2))</f>
        <v>#N/A</v>
      </c>
      <c r="W9" t="str">
        <f t="shared" si="6"/>
        <v/>
      </c>
      <c r="X9" t="e">
        <f t="shared" si="7"/>
        <v>#N/A</v>
      </c>
      <c r="Y9" t="str">
        <f>IF(D9="","",団体設定!$B$7)</f>
        <v/>
      </c>
      <c r="Z9" t="str">
        <f>IF(D9="","",団体設定!$B$8)</f>
        <v/>
      </c>
    </row>
    <row r="10" spans="1:26" x14ac:dyDescent="0.15">
      <c r="A10">
        <v>9</v>
      </c>
      <c r="B10" s="1" t="str">
        <f>IF(D10="","",'初級(10級～)'!B15)</f>
        <v/>
      </c>
      <c r="C10" s="1" t="str">
        <f>IF(D10="","",'初級(10級～)'!C15)</f>
        <v/>
      </c>
      <c r="D10" t="str">
        <f>'初級(10級～)'!D15&amp;'初級(10級～)'!E15</f>
        <v/>
      </c>
      <c r="E10" t="str">
        <f>IF(D10="","",'初級(10級～)'!F15&amp;"/"&amp;'初級(10級～)'!H15&amp;"/"&amp;'初級(10級～)'!J15)</f>
        <v/>
      </c>
      <c r="F10" s="34" t="str">
        <f>IF(D10="","",団体設定!$B$5&amp;"年"&amp;団体設定!$D$5&amp;団体設定!$E$5&amp;団体設定!$F$5&amp;団体設定!$G$5)</f>
        <v/>
      </c>
      <c r="G10" s="33" t="str">
        <f t="shared" si="0"/>
        <v/>
      </c>
      <c r="H10" t="str">
        <f>'初級(10級～)'!Z15</f>
        <v/>
      </c>
      <c r="I10" t="str">
        <f>IF(D10="","",VLOOKUP(H10,計算!$B$16:$C$219,2,FALSE))</f>
        <v/>
      </c>
      <c r="J10" s="44" t="s">
        <v>62</v>
      </c>
      <c r="K10">
        <f t="shared" si="1"/>
        <v>0</v>
      </c>
      <c r="L10" s="52" t="e">
        <f t="shared" si="2"/>
        <v>#VALUE!</v>
      </c>
      <c r="M10" t="e">
        <f t="shared" si="3"/>
        <v>#VALUE!</v>
      </c>
      <c r="N10" t="str">
        <f t="shared" si="4"/>
        <v/>
      </c>
      <c r="O10" s="34" t="str">
        <f t="shared" si="5"/>
        <v/>
      </c>
      <c r="P10" s="54">
        <f>'初級(10級～)'!D15</f>
        <v>0</v>
      </c>
      <c r="Q10" s="34">
        <f>'初級(10級～)'!E15</f>
        <v>0</v>
      </c>
      <c r="R10" s="34">
        <f>'初級(10級～)'!F15</f>
        <v>0</v>
      </c>
      <c r="S10" s="34">
        <f>IF(H160="不合格","",'初級(10級～)'!H15)</f>
        <v>0</v>
      </c>
      <c r="T10" s="34">
        <f>IF(H160="不合格","",'初級(10級～)'!J15)</f>
        <v>0</v>
      </c>
      <c r="U10" t="e">
        <f>IF(H10="不合格",0,VLOOKUP(H10,計算!$U$2:$V$62,2,FALSE))</f>
        <v>#N/A</v>
      </c>
      <c r="V10" t="e">
        <f>IF(U10=0,"不合格",VLOOKUP(U10,計算!$T$3:$V$63,2))</f>
        <v>#N/A</v>
      </c>
      <c r="W10" t="str">
        <f t="shared" si="6"/>
        <v/>
      </c>
      <c r="X10" t="e">
        <f t="shared" si="7"/>
        <v>#N/A</v>
      </c>
      <c r="Y10" t="str">
        <f>IF(D10="","",団体設定!$B$7)</f>
        <v/>
      </c>
      <c r="Z10" t="str">
        <f>IF(D10="","",団体設定!$B$8)</f>
        <v/>
      </c>
    </row>
    <row r="11" spans="1:26" x14ac:dyDescent="0.15">
      <c r="A11">
        <v>10</v>
      </c>
      <c r="B11" s="1" t="str">
        <f>IF(D11="","",'初級(10級～)'!B16)</f>
        <v/>
      </c>
      <c r="C11" s="1" t="str">
        <f>IF(D11="","",'初級(10級～)'!C16)</f>
        <v/>
      </c>
      <c r="D11" t="str">
        <f>'初級(10級～)'!D16&amp;'初級(10級～)'!E16</f>
        <v/>
      </c>
      <c r="E11" t="str">
        <f>IF(D11="","",'初級(10級～)'!F16&amp;"/"&amp;'初級(10級～)'!H16&amp;"/"&amp;'初級(10級～)'!J16)</f>
        <v/>
      </c>
      <c r="F11" s="34" t="str">
        <f>IF(D11="","",団体設定!$B$5&amp;"年"&amp;団体設定!$D$5&amp;団体設定!$E$5&amp;団体設定!$F$5&amp;団体設定!$G$5)</f>
        <v/>
      </c>
      <c r="G11" s="33" t="str">
        <f t="shared" si="0"/>
        <v/>
      </c>
      <c r="H11" t="str">
        <f>'初級(10級～)'!Z16</f>
        <v/>
      </c>
      <c r="I11" t="str">
        <f>IF(D11="","",VLOOKUP(H11,計算!$B$16:$C$219,2,FALSE))</f>
        <v/>
      </c>
      <c r="J11" s="44" t="s">
        <v>62</v>
      </c>
      <c r="K11">
        <f t="shared" si="1"/>
        <v>0</v>
      </c>
      <c r="L11" s="52" t="e">
        <f t="shared" si="2"/>
        <v>#VALUE!</v>
      </c>
      <c r="M11" t="e">
        <f t="shared" si="3"/>
        <v>#VALUE!</v>
      </c>
      <c r="N11" t="str">
        <f t="shared" si="4"/>
        <v/>
      </c>
      <c r="O11" s="34" t="str">
        <f t="shared" si="5"/>
        <v/>
      </c>
      <c r="P11" s="54">
        <f>'初級(10級～)'!D16</f>
        <v>0</v>
      </c>
      <c r="Q11" s="34">
        <f>'初級(10級～)'!E16</f>
        <v>0</v>
      </c>
      <c r="R11" s="34">
        <f>'初級(10級～)'!F16</f>
        <v>0</v>
      </c>
      <c r="S11" s="34">
        <f>IF(H161="不合格","",'初級(10級～)'!H16)</f>
        <v>0</v>
      </c>
      <c r="T11" s="34">
        <f>IF(H161="不合格","",'初級(10級～)'!J16)</f>
        <v>0</v>
      </c>
      <c r="U11" t="e">
        <f>IF(H11="不合格",0,VLOOKUP(H11,計算!$U$2:$V$62,2,FALSE))</f>
        <v>#N/A</v>
      </c>
      <c r="V11" t="e">
        <f>IF(U11=0,"不合格",VLOOKUP(U11,計算!$T$3:$V$63,2))</f>
        <v>#N/A</v>
      </c>
      <c r="W11" t="str">
        <f t="shared" si="6"/>
        <v/>
      </c>
      <c r="X11" t="e">
        <f t="shared" si="7"/>
        <v>#N/A</v>
      </c>
      <c r="Y11" t="str">
        <f>IF(D11="","",団体設定!$B$7)</f>
        <v/>
      </c>
      <c r="Z11" t="str">
        <f>IF(D11="","",団体設定!$B$8)</f>
        <v/>
      </c>
    </row>
    <row r="12" spans="1:26" x14ac:dyDescent="0.15">
      <c r="A12">
        <v>11</v>
      </c>
      <c r="B12" s="1" t="str">
        <f>IF(D12="","",'初級(10級～)'!B17)</f>
        <v/>
      </c>
      <c r="C12" s="1" t="str">
        <f>IF(D12="","",'初級(10級～)'!C17)</f>
        <v/>
      </c>
      <c r="D12" t="str">
        <f>'初級(10級～)'!D17&amp;'初級(10級～)'!E17</f>
        <v/>
      </c>
      <c r="E12" t="str">
        <f>IF(D12="","",'初級(10級～)'!F17&amp;"/"&amp;'初級(10級～)'!H17&amp;"/"&amp;'初級(10級～)'!J17)</f>
        <v/>
      </c>
      <c r="F12" s="34" t="str">
        <f>IF(D12="","",団体設定!$B$5&amp;"年"&amp;団体設定!$D$5&amp;団体設定!$E$5&amp;団体設定!$F$5&amp;団体設定!$G$5)</f>
        <v/>
      </c>
      <c r="G12" s="33" t="str">
        <f t="shared" si="0"/>
        <v/>
      </c>
      <c r="H12" t="str">
        <f>'初級(10級～)'!Z17</f>
        <v/>
      </c>
      <c r="I12" t="str">
        <f>IF(D12="","",VLOOKUP(H12,計算!$B$16:$C$219,2,FALSE))</f>
        <v/>
      </c>
      <c r="J12" s="44" t="s">
        <v>62</v>
      </c>
      <c r="K12">
        <f t="shared" si="1"/>
        <v>0</v>
      </c>
      <c r="L12" s="52" t="e">
        <f t="shared" si="2"/>
        <v>#VALUE!</v>
      </c>
      <c r="M12" t="e">
        <f t="shared" si="3"/>
        <v>#VALUE!</v>
      </c>
      <c r="N12" t="str">
        <f t="shared" si="4"/>
        <v/>
      </c>
      <c r="O12" s="34" t="str">
        <f t="shared" si="5"/>
        <v/>
      </c>
      <c r="P12" s="54">
        <f>'初級(10級～)'!D17</f>
        <v>0</v>
      </c>
      <c r="Q12" s="34">
        <f>'初級(10級～)'!E17</f>
        <v>0</v>
      </c>
      <c r="R12" s="34">
        <f>'初級(10級～)'!F17</f>
        <v>0</v>
      </c>
      <c r="S12" s="34">
        <f>IF(H162="不合格","",'初級(10級～)'!H17)</f>
        <v>0</v>
      </c>
      <c r="T12" s="34">
        <f>IF(H162="不合格","",'初級(10級～)'!J17)</f>
        <v>0</v>
      </c>
      <c r="U12" t="e">
        <f>IF(H12="不合格",0,VLOOKUP(H12,計算!$U$2:$V$62,2,FALSE))</f>
        <v>#N/A</v>
      </c>
      <c r="V12" t="e">
        <f>IF(U12=0,"不合格",VLOOKUP(U12,計算!$T$3:$V$63,2))</f>
        <v>#N/A</v>
      </c>
      <c r="W12" t="str">
        <f t="shared" si="6"/>
        <v/>
      </c>
      <c r="X12" t="e">
        <f t="shared" si="7"/>
        <v>#N/A</v>
      </c>
      <c r="Y12" t="str">
        <f>IF(D12="","",団体設定!$B$7)</f>
        <v/>
      </c>
      <c r="Z12" t="str">
        <f>IF(D12="","",団体設定!$B$8)</f>
        <v/>
      </c>
    </row>
    <row r="13" spans="1:26" x14ac:dyDescent="0.15">
      <c r="A13">
        <v>12</v>
      </c>
      <c r="B13" s="1" t="str">
        <f>IF(D13="","",'初級(10級～)'!B18)</f>
        <v/>
      </c>
      <c r="C13" s="1" t="str">
        <f>IF(D13="","",'初級(10級～)'!C18)</f>
        <v/>
      </c>
      <c r="D13" t="str">
        <f>'初級(10級～)'!D18&amp;'初級(10級～)'!E18</f>
        <v/>
      </c>
      <c r="E13" t="str">
        <f>IF(D13="","",'初級(10級～)'!F18&amp;"/"&amp;'初級(10級～)'!H18&amp;"/"&amp;'初級(10級～)'!J18)</f>
        <v/>
      </c>
      <c r="F13" s="34" t="str">
        <f>IF(D13="","",団体設定!$B$5&amp;"年"&amp;団体設定!$D$5&amp;団体設定!$E$5&amp;団体設定!$F$5&amp;団体設定!$G$5)</f>
        <v/>
      </c>
      <c r="G13" s="33" t="str">
        <f t="shared" si="0"/>
        <v/>
      </c>
      <c r="H13" t="str">
        <f>'初級(10級～)'!Z18</f>
        <v/>
      </c>
      <c r="I13" t="str">
        <f>IF(D13="","",VLOOKUP(H13,計算!$B$16:$C$219,2,FALSE))</f>
        <v/>
      </c>
      <c r="J13" s="44" t="s">
        <v>62</v>
      </c>
      <c r="K13">
        <f t="shared" si="1"/>
        <v>0</v>
      </c>
      <c r="L13" s="52" t="e">
        <f t="shared" si="2"/>
        <v>#VALUE!</v>
      </c>
      <c r="M13" t="e">
        <f t="shared" si="3"/>
        <v>#VALUE!</v>
      </c>
      <c r="N13" t="str">
        <f t="shared" si="4"/>
        <v/>
      </c>
      <c r="O13" s="34" t="str">
        <f t="shared" si="5"/>
        <v/>
      </c>
      <c r="P13" s="54">
        <f>'初級(10級～)'!D18</f>
        <v>0</v>
      </c>
      <c r="Q13" s="34">
        <f>'初級(10級～)'!E18</f>
        <v>0</v>
      </c>
      <c r="R13" s="34">
        <f>'初級(10級～)'!F18</f>
        <v>0</v>
      </c>
      <c r="S13" s="34">
        <f>IF(H163="不合格","",'初級(10級～)'!H18)</f>
        <v>0</v>
      </c>
      <c r="T13" s="34">
        <f>IF(H163="不合格","",'初級(10級～)'!J18)</f>
        <v>0</v>
      </c>
      <c r="U13" t="e">
        <f>IF(H13="不合格",0,VLOOKUP(H13,計算!$U$2:$V$62,2,FALSE))</f>
        <v>#N/A</v>
      </c>
      <c r="V13" t="e">
        <f>IF(U13=0,"不合格",VLOOKUP(U13,計算!$T$3:$V$63,2))</f>
        <v>#N/A</v>
      </c>
      <c r="W13" t="str">
        <f t="shared" si="6"/>
        <v/>
      </c>
      <c r="X13" t="e">
        <f t="shared" si="7"/>
        <v>#N/A</v>
      </c>
      <c r="Y13" t="str">
        <f>IF(D13="","",団体設定!$B$7)</f>
        <v/>
      </c>
      <c r="Z13" t="str">
        <f>IF(D13="","",団体設定!$B$8)</f>
        <v/>
      </c>
    </row>
    <row r="14" spans="1:26" x14ac:dyDescent="0.15">
      <c r="A14">
        <v>13</v>
      </c>
      <c r="B14" s="1" t="str">
        <f>IF(D14="","",'初級(10級～)'!B19)</f>
        <v/>
      </c>
      <c r="C14" s="1" t="str">
        <f>IF(D14="","",'初級(10級～)'!C19)</f>
        <v/>
      </c>
      <c r="D14" t="str">
        <f>'初級(10級～)'!D19&amp;'初級(10級～)'!E19</f>
        <v/>
      </c>
      <c r="E14" t="str">
        <f>IF(D14="","",'初級(10級～)'!F19&amp;"/"&amp;'初級(10級～)'!H19&amp;"/"&amp;'初級(10級～)'!J19)</f>
        <v/>
      </c>
      <c r="F14" s="34" t="str">
        <f>IF(D14="","",団体設定!$B$5&amp;"年"&amp;団体設定!$D$5&amp;団体設定!$E$5&amp;団体設定!$F$5&amp;団体設定!$G$5)</f>
        <v/>
      </c>
      <c r="G14" s="33" t="str">
        <f t="shared" si="0"/>
        <v/>
      </c>
      <c r="H14" t="str">
        <f>'初級(10級～)'!Z19</f>
        <v/>
      </c>
      <c r="I14" t="str">
        <f>IF(D14="","",VLOOKUP(H14,計算!$B$16:$C$219,2,FALSE))</f>
        <v/>
      </c>
      <c r="J14" s="44" t="s">
        <v>62</v>
      </c>
      <c r="K14">
        <f t="shared" si="1"/>
        <v>0</v>
      </c>
      <c r="L14" s="52" t="e">
        <f t="shared" si="2"/>
        <v>#VALUE!</v>
      </c>
      <c r="M14" t="e">
        <f t="shared" si="3"/>
        <v>#VALUE!</v>
      </c>
      <c r="N14" t="str">
        <f t="shared" si="4"/>
        <v/>
      </c>
      <c r="O14" s="34" t="str">
        <f t="shared" si="5"/>
        <v/>
      </c>
      <c r="P14" s="54">
        <f>'初級(10級～)'!D19</f>
        <v>0</v>
      </c>
      <c r="Q14" s="34">
        <f>'初級(10級～)'!E19</f>
        <v>0</v>
      </c>
      <c r="R14" s="34">
        <f>'初級(10級～)'!F19</f>
        <v>0</v>
      </c>
      <c r="S14" s="34">
        <f>IF(H164="不合格","",'初級(10級～)'!H19)</f>
        <v>0</v>
      </c>
      <c r="T14" s="34">
        <f>IF(H164="不合格","",'初級(10級～)'!J19)</f>
        <v>0</v>
      </c>
      <c r="U14" t="e">
        <f>IF(H14="不合格",0,VLOOKUP(H14,計算!$U$2:$V$62,2,FALSE))</f>
        <v>#N/A</v>
      </c>
      <c r="V14" t="e">
        <f>IF(U14=0,"不合格",VLOOKUP(U14,計算!$T$3:$V$63,2))</f>
        <v>#N/A</v>
      </c>
      <c r="W14" t="str">
        <f t="shared" si="6"/>
        <v/>
      </c>
      <c r="X14" t="e">
        <f t="shared" si="7"/>
        <v>#N/A</v>
      </c>
      <c r="Y14" t="str">
        <f>IF(D14="","",団体設定!$B$7)</f>
        <v/>
      </c>
      <c r="Z14" t="str">
        <f>IF(D14="","",団体設定!$B$8)</f>
        <v/>
      </c>
    </row>
    <row r="15" spans="1:26" x14ac:dyDescent="0.15">
      <c r="A15">
        <v>14</v>
      </c>
      <c r="B15" s="1" t="str">
        <f>IF(D15="","",'初級(10級～)'!B20)</f>
        <v/>
      </c>
      <c r="C15" s="1" t="str">
        <f>IF(D15="","",'初級(10級～)'!C20)</f>
        <v/>
      </c>
      <c r="D15" t="str">
        <f>'初級(10級～)'!D20&amp;'初級(10級～)'!E20</f>
        <v/>
      </c>
      <c r="E15" t="str">
        <f>IF(D15="","",'初級(10級～)'!F20&amp;"/"&amp;'初級(10級～)'!H20&amp;"/"&amp;'初級(10級～)'!J20)</f>
        <v/>
      </c>
      <c r="F15" s="34" t="str">
        <f>IF(D15="","",団体設定!$B$5&amp;"年"&amp;団体設定!$D$5&amp;団体設定!$E$5&amp;団体設定!$F$5&amp;団体設定!$G$5)</f>
        <v/>
      </c>
      <c r="G15" s="33" t="str">
        <f t="shared" si="0"/>
        <v/>
      </c>
      <c r="H15" t="str">
        <f>'初級(10級～)'!Z20</f>
        <v/>
      </c>
      <c r="I15" t="str">
        <f>IF(D15="","",VLOOKUP(H15,計算!$B$16:$C$219,2,FALSE))</f>
        <v/>
      </c>
      <c r="J15" s="44" t="s">
        <v>62</v>
      </c>
      <c r="K15">
        <f t="shared" si="1"/>
        <v>0</v>
      </c>
      <c r="L15" s="52" t="e">
        <f t="shared" si="2"/>
        <v>#VALUE!</v>
      </c>
      <c r="M15" t="e">
        <f t="shared" si="3"/>
        <v>#VALUE!</v>
      </c>
      <c r="N15" t="str">
        <f t="shared" si="4"/>
        <v/>
      </c>
      <c r="O15" s="34" t="str">
        <f t="shared" si="5"/>
        <v/>
      </c>
      <c r="P15" s="54">
        <f>'初級(10級～)'!D20</f>
        <v>0</v>
      </c>
      <c r="Q15" s="34">
        <f>'初級(10級～)'!E20</f>
        <v>0</v>
      </c>
      <c r="R15" s="34">
        <f>'初級(10級～)'!F20</f>
        <v>0</v>
      </c>
      <c r="S15" s="34">
        <f>IF(H165="不合格","",'初級(10級～)'!H20)</f>
        <v>0</v>
      </c>
      <c r="T15" s="34">
        <f>IF(H165="不合格","",'初級(10級～)'!J20)</f>
        <v>0</v>
      </c>
      <c r="U15" t="e">
        <f>IF(H15="不合格",0,VLOOKUP(H15,計算!$U$2:$V$62,2,FALSE))</f>
        <v>#N/A</v>
      </c>
      <c r="V15" t="e">
        <f>IF(U15=0,"不合格",VLOOKUP(U15,計算!$T$3:$V$63,2))</f>
        <v>#N/A</v>
      </c>
      <c r="W15" t="str">
        <f t="shared" si="6"/>
        <v/>
      </c>
      <c r="X15" t="e">
        <f t="shared" si="7"/>
        <v>#N/A</v>
      </c>
      <c r="Y15" t="str">
        <f>IF(D15="","",団体設定!$B$7)</f>
        <v/>
      </c>
      <c r="Z15" t="str">
        <f>IF(D15="","",団体設定!$B$8)</f>
        <v/>
      </c>
    </row>
    <row r="16" spans="1:26" x14ac:dyDescent="0.15">
      <c r="A16">
        <v>15</v>
      </c>
      <c r="B16" s="1" t="str">
        <f>IF(D16="","",'初級(10級～)'!B21)</f>
        <v/>
      </c>
      <c r="C16" s="1" t="str">
        <f>IF(D16="","",'初級(10級～)'!C21)</f>
        <v/>
      </c>
      <c r="D16" t="str">
        <f>'初級(10級～)'!D21&amp;'初級(10級～)'!E21</f>
        <v/>
      </c>
      <c r="E16" t="str">
        <f>IF(D16="","",'初級(10級～)'!F21&amp;"/"&amp;'初級(10級～)'!H21&amp;"/"&amp;'初級(10級～)'!J21)</f>
        <v/>
      </c>
      <c r="F16" s="34" t="str">
        <f>IF(D16="","",団体設定!$B$5&amp;"年"&amp;団体設定!$D$5&amp;団体設定!$E$5&amp;団体設定!$F$5&amp;団体設定!$G$5)</f>
        <v/>
      </c>
      <c r="G16" s="33" t="str">
        <f t="shared" si="0"/>
        <v/>
      </c>
      <c r="H16" t="str">
        <f>'初級(10級～)'!Z21</f>
        <v/>
      </c>
      <c r="I16" t="str">
        <f>IF(D16="","",VLOOKUP(H16,計算!$B$16:$C$219,2,FALSE))</f>
        <v/>
      </c>
      <c r="J16" s="44" t="s">
        <v>62</v>
      </c>
      <c r="K16">
        <f t="shared" si="1"/>
        <v>0</v>
      </c>
      <c r="L16" s="52" t="e">
        <f t="shared" si="2"/>
        <v>#VALUE!</v>
      </c>
      <c r="M16" t="e">
        <f t="shared" si="3"/>
        <v>#VALUE!</v>
      </c>
      <c r="N16" t="str">
        <f t="shared" si="4"/>
        <v/>
      </c>
      <c r="O16" s="34" t="str">
        <f t="shared" si="5"/>
        <v/>
      </c>
      <c r="P16" s="54">
        <f>'初級(10級～)'!D21</f>
        <v>0</v>
      </c>
      <c r="Q16" s="34">
        <f>'初級(10級～)'!E21</f>
        <v>0</v>
      </c>
      <c r="R16" s="34">
        <f>'初級(10級～)'!F21</f>
        <v>0</v>
      </c>
      <c r="S16" s="34">
        <f>IF(H166="不合格","",'初級(10級～)'!H21)</f>
        <v>0</v>
      </c>
      <c r="T16" s="34">
        <f>IF(H166="不合格","",'初級(10級～)'!J21)</f>
        <v>0</v>
      </c>
      <c r="U16" t="e">
        <f>IF(H16="不合格",0,VLOOKUP(H16,計算!$U$2:$V$62,2,FALSE))</f>
        <v>#N/A</v>
      </c>
      <c r="V16" t="e">
        <f>IF(U16=0,"不合格",VLOOKUP(U16,計算!$T$3:$V$63,2))</f>
        <v>#N/A</v>
      </c>
      <c r="W16" t="str">
        <f t="shared" si="6"/>
        <v/>
      </c>
      <c r="X16" t="e">
        <f t="shared" si="7"/>
        <v>#N/A</v>
      </c>
      <c r="Y16" t="str">
        <f>IF(D16="","",団体設定!$B$7)</f>
        <v/>
      </c>
      <c r="Z16" t="str">
        <f>IF(D16="","",団体設定!$B$8)</f>
        <v/>
      </c>
    </row>
    <row r="17" spans="1:26" x14ac:dyDescent="0.15">
      <c r="A17">
        <v>16</v>
      </c>
      <c r="B17" s="1" t="str">
        <f>IF(D17="","",'初級(10級～)'!B22)</f>
        <v/>
      </c>
      <c r="C17" s="1" t="str">
        <f>IF(D17="","",'初級(10級～)'!C22)</f>
        <v/>
      </c>
      <c r="D17" t="str">
        <f>'初級(10級～)'!D22&amp;'初級(10級～)'!E22</f>
        <v/>
      </c>
      <c r="E17" t="str">
        <f>IF(D17="","",'初級(10級～)'!F22&amp;"/"&amp;'初級(10級～)'!H22&amp;"/"&amp;'初級(10級～)'!J22)</f>
        <v/>
      </c>
      <c r="F17" s="34" t="str">
        <f>IF(D17="","",団体設定!$B$5&amp;"年"&amp;団体設定!$D$5&amp;団体設定!$E$5&amp;団体設定!$F$5&amp;団体設定!$G$5)</f>
        <v/>
      </c>
      <c r="G17" s="33" t="str">
        <f t="shared" si="0"/>
        <v/>
      </c>
      <c r="H17" t="str">
        <f>'初級(10級～)'!Z22</f>
        <v/>
      </c>
      <c r="I17" t="str">
        <f>IF(D17="","",VLOOKUP(H17,計算!$B$16:$C$219,2,FALSE))</f>
        <v/>
      </c>
      <c r="J17" s="44" t="s">
        <v>62</v>
      </c>
      <c r="K17">
        <f t="shared" si="1"/>
        <v>0</v>
      </c>
      <c r="L17" s="52" t="e">
        <f t="shared" si="2"/>
        <v>#VALUE!</v>
      </c>
      <c r="M17" t="e">
        <f t="shared" si="3"/>
        <v>#VALUE!</v>
      </c>
      <c r="N17" t="str">
        <f t="shared" si="4"/>
        <v/>
      </c>
      <c r="O17" s="34" t="str">
        <f t="shared" si="5"/>
        <v/>
      </c>
      <c r="P17" s="54">
        <f>'初級(10級～)'!D22</f>
        <v>0</v>
      </c>
      <c r="Q17" s="34">
        <f>'初級(10級～)'!E22</f>
        <v>0</v>
      </c>
      <c r="R17" s="34">
        <f>'初級(10級～)'!F22</f>
        <v>0</v>
      </c>
      <c r="S17" s="34">
        <f>IF(H167="不合格","",'初級(10級～)'!H22)</f>
        <v>0</v>
      </c>
      <c r="T17" s="34">
        <f>IF(H167="不合格","",'初級(10級～)'!J22)</f>
        <v>0</v>
      </c>
      <c r="U17" t="e">
        <f>IF(H17="不合格",0,VLOOKUP(H17,計算!$U$2:$V$62,2,FALSE))</f>
        <v>#N/A</v>
      </c>
      <c r="V17" t="e">
        <f>IF(U17=0,"不合格",VLOOKUP(U17,計算!$T$3:$V$63,2))</f>
        <v>#N/A</v>
      </c>
      <c r="W17" t="str">
        <f t="shared" si="6"/>
        <v/>
      </c>
      <c r="X17" t="e">
        <f t="shared" si="7"/>
        <v>#N/A</v>
      </c>
      <c r="Y17" t="str">
        <f>IF(D17="","",団体設定!$B$7)</f>
        <v/>
      </c>
      <c r="Z17" t="str">
        <f>IF(D17="","",団体設定!$B$8)</f>
        <v/>
      </c>
    </row>
    <row r="18" spans="1:26" x14ac:dyDescent="0.15">
      <c r="A18">
        <v>17</v>
      </c>
      <c r="B18" s="1" t="str">
        <f>IF(D18="","",'初級(10級～)'!B23)</f>
        <v/>
      </c>
      <c r="C18" s="1" t="str">
        <f>IF(D18="","",'初級(10級～)'!C23)</f>
        <v/>
      </c>
      <c r="D18" t="str">
        <f>'初級(10級～)'!D23&amp;'初級(10級～)'!E23</f>
        <v/>
      </c>
      <c r="E18" t="str">
        <f>IF(D18="","",'初級(10級～)'!F23&amp;"/"&amp;'初級(10級～)'!H23&amp;"/"&amp;'初級(10級～)'!J23)</f>
        <v/>
      </c>
      <c r="F18" s="34" t="str">
        <f>IF(D18="","",団体設定!$B$5&amp;"年"&amp;団体設定!$D$5&amp;団体設定!$E$5&amp;団体設定!$F$5&amp;団体設定!$G$5)</f>
        <v/>
      </c>
      <c r="G18" s="33" t="str">
        <f t="shared" si="0"/>
        <v/>
      </c>
      <c r="H18" t="str">
        <f>'初級(10級～)'!Z23</f>
        <v/>
      </c>
      <c r="I18" t="str">
        <f>IF(D18="","",VLOOKUP(H18,計算!$B$16:$C$219,2,FALSE))</f>
        <v/>
      </c>
      <c r="J18" s="44" t="s">
        <v>62</v>
      </c>
      <c r="K18">
        <f t="shared" si="1"/>
        <v>0</v>
      </c>
      <c r="L18" s="52" t="e">
        <f t="shared" si="2"/>
        <v>#VALUE!</v>
      </c>
      <c r="M18" t="e">
        <f t="shared" si="3"/>
        <v>#VALUE!</v>
      </c>
      <c r="N18" t="str">
        <f t="shared" si="4"/>
        <v/>
      </c>
      <c r="O18" s="34" t="str">
        <f t="shared" si="5"/>
        <v/>
      </c>
      <c r="P18" s="54">
        <f>'初級(10級～)'!D23</f>
        <v>0</v>
      </c>
      <c r="Q18" s="34">
        <f>'初級(10級～)'!E23</f>
        <v>0</v>
      </c>
      <c r="R18" s="34">
        <f>'初級(10級～)'!F23</f>
        <v>0</v>
      </c>
      <c r="S18" s="34">
        <f>IF(H168="不合格","",'初級(10級～)'!H23)</f>
        <v>0</v>
      </c>
      <c r="T18" s="34">
        <f>IF(H168="不合格","",'初級(10級～)'!J23)</f>
        <v>0</v>
      </c>
      <c r="U18" t="e">
        <f>IF(H18="不合格",0,VLOOKUP(H18,計算!$U$2:$V$62,2,FALSE))</f>
        <v>#N/A</v>
      </c>
      <c r="V18" t="e">
        <f>IF(U18=0,"不合格",VLOOKUP(U18,計算!$T$3:$V$63,2))</f>
        <v>#N/A</v>
      </c>
      <c r="W18" t="str">
        <f t="shared" si="6"/>
        <v/>
      </c>
      <c r="X18" t="e">
        <f t="shared" si="7"/>
        <v>#N/A</v>
      </c>
      <c r="Y18" t="str">
        <f>IF(D18="","",団体設定!$B$7)</f>
        <v/>
      </c>
      <c r="Z18" t="str">
        <f>IF(D18="","",団体設定!$B$8)</f>
        <v/>
      </c>
    </row>
    <row r="19" spans="1:26" x14ac:dyDescent="0.15">
      <c r="A19">
        <v>18</v>
      </c>
      <c r="B19" s="1" t="str">
        <f>IF(D19="","",'初級(10級～)'!B24)</f>
        <v/>
      </c>
      <c r="C19" s="1" t="str">
        <f>IF(D19="","",'初級(10級～)'!C24)</f>
        <v/>
      </c>
      <c r="D19" t="str">
        <f>'初級(10級～)'!D24&amp;'初級(10級～)'!E24</f>
        <v/>
      </c>
      <c r="E19" t="str">
        <f>IF(D19="","",'初級(10級～)'!F24&amp;"/"&amp;'初級(10級～)'!H24&amp;"/"&amp;'初級(10級～)'!J24)</f>
        <v/>
      </c>
      <c r="F19" s="34" t="str">
        <f>IF(D19="","",団体設定!$B$5&amp;"年"&amp;団体設定!$D$5&amp;団体設定!$E$5&amp;団体設定!$F$5&amp;団体設定!$G$5)</f>
        <v/>
      </c>
      <c r="G19" s="33" t="str">
        <f t="shared" si="0"/>
        <v/>
      </c>
      <c r="H19" t="str">
        <f>'初級(10級～)'!Z24</f>
        <v/>
      </c>
      <c r="I19" t="str">
        <f>IF(D19="","",VLOOKUP(H19,計算!$B$16:$C$219,2,FALSE))</f>
        <v/>
      </c>
      <c r="J19" s="44" t="s">
        <v>62</v>
      </c>
      <c r="K19">
        <f t="shared" si="1"/>
        <v>0</v>
      </c>
      <c r="L19" s="52" t="e">
        <f t="shared" si="2"/>
        <v>#VALUE!</v>
      </c>
      <c r="M19" t="e">
        <f t="shared" si="3"/>
        <v>#VALUE!</v>
      </c>
      <c r="N19" t="str">
        <f t="shared" si="4"/>
        <v/>
      </c>
      <c r="O19" s="34" t="str">
        <f t="shared" si="5"/>
        <v/>
      </c>
      <c r="P19" s="54">
        <f>'初級(10級～)'!D24</f>
        <v>0</v>
      </c>
      <c r="Q19" s="34">
        <f>'初級(10級～)'!E24</f>
        <v>0</v>
      </c>
      <c r="R19" s="34">
        <f>'初級(10級～)'!F24</f>
        <v>0</v>
      </c>
      <c r="S19" s="34">
        <f>IF(H169="不合格","",'初級(10級～)'!H24)</f>
        <v>0</v>
      </c>
      <c r="T19" s="34">
        <f>IF(H169="不合格","",'初級(10級～)'!J24)</f>
        <v>0</v>
      </c>
      <c r="U19" t="e">
        <f>IF(H19="不合格",0,VLOOKUP(H19,計算!$U$2:$V$62,2,FALSE))</f>
        <v>#N/A</v>
      </c>
      <c r="V19" t="e">
        <f>IF(U19=0,"不合格",VLOOKUP(U19,計算!$T$3:$V$63,2))</f>
        <v>#N/A</v>
      </c>
      <c r="W19" t="str">
        <f t="shared" si="6"/>
        <v/>
      </c>
      <c r="X19" t="e">
        <f t="shared" si="7"/>
        <v>#N/A</v>
      </c>
      <c r="Y19" t="str">
        <f>IF(D19="","",団体設定!$B$7)</f>
        <v/>
      </c>
      <c r="Z19" t="str">
        <f>IF(D19="","",団体設定!$B$8)</f>
        <v/>
      </c>
    </row>
    <row r="20" spans="1:26" x14ac:dyDescent="0.15">
      <c r="A20">
        <v>19</v>
      </c>
      <c r="B20" s="1" t="str">
        <f>IF(D20="","",'初級(10級～)'!B25)</f>
        <v/>
      </c>
      <c r="C20" s="1" t="str">
        <f>IF(D20="","",'初級(10級～)'!C25)</f>
        <v/>
      </c>
      <c r="D20" t="str">
        <f>'初級(10級～)'!D25&amp;'初級(10級～)'!E25</f>
        <v/>
      </c>
      <c r="E20" t="str">
        <f>IF(D20="","",'初級(10級～)'!F25&amp;"/"&amp;'初級(10級～)'!H25&amp;"/"&amp;'初級(10級～)'!J25)</f>
        <v/>
      </c>
      <c r="F20" s="34" t="str">
        <f>IF(D20="","",団体設定!$B$5&amp;"年"&amp;団体設定!$D$5&amp;団体設定!$E$5&amp;団体設定!$F$5&amp;団体設定!$G$5)</f>
        <v/>
      </c>
      <c r="G20" s="33" t="str">
        <f t="shared" si="0"/>
        <v/>
      </c>
      <c r="H20" t="str">
        <f>'初級(10級～)'!Z25</f>
        <v/>
      </c>
      <c r="I20" t="str">
        <f>IF(D20="","",VLOOKUP(H20,計算!$B$16:$C$219,2,FALSE))</f>
        <v/>
      </c>
      <c r="J20" s="44" t="s">
        <v>62</v>
      </c>
      <c r="K20">
        <f t="shared" si="1"/>
        <v>0</v>
      </c>
      <c r="L20" s="52" t="e">
        <f t="shared" si="2"/>
        <v>#VALUE!</v>
      </c>
      <c r="M20" t="e">
        <f t="shared" si="3"/>
        <v>#VALUE!</v>
      </c>
      <c r="N20" t="str">
        <f t="shared" si="4"/>
        <v/>
      </c>
      <c r="O20" s="34" t="str">
        <f t="shared" si="5"/>
        <v/>
      </c>
      <c r="P20" s="54">
        <f>'初級(10級～)'!D25</f>
        <v>0</v>
      </c>
      <c r="Q20" s="34">
        <f>'初級(10級～)'!E25</f>
        <v>0</v>
      </c>
      <c r="R20" s="34">
        <f>'初級(10級～)'!F25</f>
        <v>0</v>
      </c>
      <c r="S20" s="34">
        <f>IF(H170="不合格","",'初級(10級～)'!H25)</f>
        <v>0</v>
      </c>
      <c r="T20" s="34">
        <f>IF(H170="不合格","",'初級(10級～)'!J25)</f>
        <v>0</v>
      </c>
      <c r="U20" t="e">
        <f>IF(H20="不合格",0,VLOOKUP(H20,計算!$U$2:$V$62,2,FALSE))</f>
        <v>#N/A</v>
      </c>
      <c r="V20" t="e">
        <f>IF(U20=0,"不合格",VLOOKUP(U20,計算!$T$3:$V$63,2))</f>
        <v>#N/A</v>
      </c>
      <c r="W20" t="str">
        <f t="shared" si="6"/>
        <v/>
      </c>
      <c r="X20" t="e">
        <f t="shared" si="7"/>
        <v>#N/A</v>
      </c>
      <c r="Y20" t="str">
        <f>IF(D20="","",団体設定!$B$7)</f>
        <v/>
      </c>
      <c r="Z20" t="str">
        <f>IF(D20="","",団体設定!$B$8)</f>
        <v/>
      </c>
    </row>
    <row r="21" spans="1:26" x14ac:dyDescent="0.15">
      <c r="A21">
        <v>20</v>
      </c>
      <c r="B21" s="1" t="str">
        <f>IF(D21="","",'初級(10級～)'!B26)</f>
        <v/>
      </c>
      <c r="C21" s="1" t="str">
        <f>IF(D21="","",'初級(10級～)'!C26)</f>
        <v/>
      </c>
      <c r="D21" t="str">
        <f>'初級(10級～)'!D26&amp;'初級(10級～)'!E26</f>
        <v/>
      </c>
      <c r="E21" t="str">
        <f>IF(D21="","",'初級(10級～)'!F26&amp;"/"&amp;'初級(10級～)'!H26&amp;"/"&amp;'初級(10級～)'!J26)</f>
        <v/>
      </c>
      <c r="F21" s="34" t="str">
        <f>IF(D21="","",団体設定!$B$5&amp;"年"&amp;団体設定!$D$5&amp;団体設定!$E$5&amp;団体設定!$F$5&amp;団体設定!$G$5)</f>
        <v/>
      </c>
      <c r="G21" s="33" t="str">
        <f t="shared" si="0"/>
        <v/>
      </c>
      <c r="H21" t="str">
        <f>'初級(10級～)'!Z26</f>
        <v/>
      </c>
      <c r="I21" t="str">
        <f>IF(D21="","",VLOOKUP(H21,計算!$B$16:$C$219,2,FALSE))</f>
        <v/>
      </c>
      <c r="J21" s="44" t="s">
        <v>62</v>
      </c>
      <c r="K21">
        <f t="shared" si="1"/>
        <v>0</v>
      </c>
      <c r="L21" s="52" t="e">
        <f t="shared" si="2"/>
        <v>#VALUE!</v>
      </c>
      <c r="M21" t="e">
        <f t="shared" si="3"/>
        <v>#VALUE!</v>
      </c>
      <c r="N21" t="str">
        <f t="shared" si="4"/>
        <v/>
      </c>
      <c r="O21" s="34" t="str">
        <f t="shared" si="5"/>
        <v/>
      </c>
      <c r="P21" s="54">
        <f>'初級(10級～)'!D26</f>
        <v>0</v>
      </c>
      <c r="Q21" s="34">
        <f>'初級(10級～)'!E26</f>
        <v>0</v>
      </c>
      <c r="R21" s="34">
        <f>'初級(10級～)'!F26</f>
        <v>0</v>
      </c>
      <c r="S21" s="34">
        <f>IF(H171="不合格","",'初級(10級～)'!H26)</f>
        <v>0</v>
      </c>
      <c r="T21" s="34">
        <f>IF(H171="不合格","",'初級(10級～)'!J26)</f>
        <v>0</v>
      </c>
      <c r="U21" t="e">
        <f>IF(H21="不合格",0,VLOOKUP(H21,計算!$U$2:$V$62,2,FALSE))</f>
        <v>#N/A</v>
      </c>
      <c r="V21" t="e">
        <f>IF(U21=0,"不合格",VLOOKUP(U21,計算!$T$3:$V$63,2))</f>
        <v>#N/A</v>
      </c>
      <c r="W21" t="str">
        <f t="shared" si="6"/>
        <v/>
      </c>
      <c r="X21" t="e">
        <f t="shared" si="7"/>
        <v>#N/A</v>
      </c>
      <c r="Y21" t="str">
        <f>IF(D21="","",団体設定!$B$7)</f>
        <v/>
      </c>
      <c r="Z21" t="str">
        <f>IF(D21="","",団体設定!$B$8)</f>
        <v/>
      </c>
    </row>
    <row r="22" spans="1:26" x14ac:dyDescent="0.15">
      <c r="A22">
        <v>21</v>
      </c>
      <c r="B22" s="1" t="str">
        <f>IF(D22="","",'初級(10級～)'!B27)</f>
        <v/>
      </c>
      <c r="C22" s="1" t="str">
        <f>IF(D22="","",'初級(10級～)'!C27)</f>
        <v/>
      </c>
      <c r="D22" t="str">
        <f>'初級(10級～)'!D27&amp;'初級(10級～)'!E27</f>
        <v/>
      </c>
      <c r="E22" t="str">
        <f>IF(D22="","",'初級(10級～)'!F27&amp;"/"&amp;'初級(10級～)'!H27&amp;"/"&amp;'初級(10級～)'!J27)</f>
        <v/>
      </c>
      <c r="F22" s="34" t="str">
        <f>IF(D22="","",団体設定!$B$5&amp;"年"&amp;団体設定!$D$5&amp;団体設定!$E$5&amp;団体設定!$F$5&amp;団体設定!$G$5)</f>
        <v/>
      </c>
      <c r="G22" s="33" t="str">
        <f t="shared" si="0"/>
        <v/>
      </c>
      <c r="H22" t="str">
        <f>'初級(10級～)'!Z27</f>
        <v/>
      </c>
      <c r="I22" t="str">
        <f>IF(D22="","",VLOOKUP(H22,計算!$B$16:$C$219,2,FALSE))</f>
        <v/>
      </c>
      <c r="J22" s="44" t="s">
        <v>62</v>
      </c>
      <c r="K22">
        <f t="shared" si="1"/>
        <v>0</v>
      </c>
      <c r="L22" s="52" t="e">
        <f t="shared" si="2"/>
        <v>#VALUE!</v>
      </c>
      <c r="M22" t="e">
        <f t="shared" si="3"/>
        <v>#VALUE!</v>
      </c>
      <c r="N22" t="str">
        <f t="shared" si="4"/>
        <v/>
      </c>
      <c r="O22" s="34" t="str">
        <f t="shared" si="5"/>
        <v/>
      </c>
      <c r="P22" s="54">
        <f>'初級(10級～)'!D27</f>
        <v>0</v>
      </c>
      <c r="Q22" s="34">
        <f>'初級(10級～)'!E27</f>
        <v>0</v>
      </c>
      <c r="R22" s="34">
        <f>'初級(10級～)'!F27</f>
        <v>0</v>
      </c>
      <c r="S22" s="34">
        <f>IF(H172="不合格","",'初級(10級～)'!H27)</f>
        <v>0</v>
      </c>
      <c r="T22" s="34">
        <f>IF(H172="不合格","",'初級(10級～)'!J27)</f>
        <v>0</v>
      </c>
      <c r="U22" t="e">
        <f>IF(H22="不合格",0,VLOOKUP(H22,計算!$U$2:$V$62,2,FALSE))</f>
        <v>#N/A</v>
      </c>
      <c r="V22" t="e">
        <f>IF(U22=0,"不合格",VLOOKUP(U22,計算!$T$3:$V$63,2))</f>
        <v>#N/A</v>
      </c>
      <c r="W22" t="str">
        <f t="shared" si="6"/>
        <v/>
      </c>
      <c r="X22" t="e">
        <f t="shared" si="7"/>
        <v>#N/A</v>
      </c>
      <c r="Y22" t="str">
        <f>IF(D22="","",団体設定!$B$7)</f>
        <v/>
      </c>
      <c r="Z22" t="str">
        <f>IF(D22="","",団体設定!$B$8)</f>
        <v/>
      </c>
    </row>
    <row r="23" spans="1:26" x14ac:dyDescent="0.15">
      <c r="A23">
        <v>22</v>
      </c>
      <c r="B23" s="1" t="str">
        <f>IF(D23="","",'初級(10級～)'!B28)</f>
        <v/>
      </c>
      <c r="C23" s="1" t="str">
        <f>IF(D23="","",'初級(10級～)'!C28)</f>
        <v/>
      </c>
      <c r="D23" t="str">
        <f>'初級(10級～)'!D28&amp;'初級(10級～)'!E28</f>
        <v/>
      </c>
      <c r="E23" t="str">
        <f>IF(D23="","",'初級(10級～)'!F28&amp;"/"&amp;'初級(10級～)'!H28&amp;"/"&amp;'初級(10級～)'!J28)</f>
        <v/>
      </c>
      <c r="F23" s="34" t="str">
        <f>IF(D23="","",団体設定!$B$5&amp;"年"&amp;団体設定!$D$5&amp;団体設定!$E$5&amp;団体設定!$F$5&amp;団体設定!$G$5)</f>
        <v/>
      </c>
      <c r="G23" s="33" t="str">
        <f t="shared" si="0"/>
        <v/>
      </c>
      <c r="H23" t="str">
        <f>'初級(10級～)'!Z28</f>
        <v/>
      </c>
      <c r="I23" t="str">
        <f>IF(D23="","",VLOOKUP(H23,計算!$B$16:$C$219,2,FALSE))</f>
        <v/>
      </c>
      <c r="J23" s="44" t="s">
        <v>62</v>
      </c>
      <c r="K23">
        <f t="shared" si="1"/>
        <v>0</v>
      </c>
      <c r="L23" s="52" t="e">
        <f t="shared" si="2"/>
        <v>#VALUE!</v>
      </c>
      <c r="M23" t="e">
        <f t="shared" si="3"/>
        <v>#VALUE!</v>
      </c>
      <c r="N23" t="str">
        <f t="shared" si="4"/>
        <v/>
      </c>
      <c r="O23" s="34" t="str">
        <f t="shared" si="5"/>
        <v/>
      </c>
      <c r="P23" s="54">
        <f>'初級(10級～)'!D28</f>
        <v>0</v>
      </c>
      <c r="Q23" s="34">
        <f>'初級(10級～)'!E28</f>
        <v>0</v>
      </c>
      <c r="R23" s="34">
        <f>'初級(10級～)'!F28</f>
        <v>0</v>
      </c>
      <c r="S23" s="34">
        <f>IF(H173="不合格","",'初級(10級～)'!H28)</f>
        <v>0</v>
      </c>
      <c r="T23" s="34">
        <f>IF(H173="不合格","",'初級(10級～)'!J28)</f>
        <v>0</v>
      </c>
      <c r="U23" t="e">
        <f>IF(H23="不合格",0,VLOOKUP(H23,計算!$U$2:$V$62,2,FALSE))</f>
        <v>#N/A</v>
      </c>
      <c r="V23" t="e">
        <f>IF(U23=0,"不合格",VLOOKUP(U23,計算!$T$3:$V$63,2))</f>
        <v>#N/A</v>
      </c>
      <c r="W23" t="str">
        <f t="shared" si="6"/>
        <v/>
      </c>
      <c r="X23" t="e">
        <f t="shared" si="7"/>
        <v>#N/A</v>
      </c>
      <c r="Y23" t="str">
        <f>IF(D23="","",団体設定!$B$7)</f>
        <v/>
      </c>
      <c r="Z23" t="str">
        <f>IF(D23="","",団体設定!$B$8)</f>
        <v/>
      </c>
    </row>
    <row r="24" spans="1:26" x14ac:dyDescent="0.15">
      <c r="A24">
        <v>23</v>
      </c>
      <c r="B24" s="1" t="str">
        <f>IF(D24="","",'初級(10級～)'!B29)</f>
        <v/>
      </c>
      <c r="C24" s="1" t="str">
        <f>IF(D24="","",'初級(10級～)'!C29)</f>
        <v/>
      </c>
      <c r="D24" t="str">
        <f>'初級(10級～)'!D29&amp;'初級(10級～)'!E29</f>
        <v/>
      </c>
      <c r="E24" t="str">
        <f>IF(D24="","",'初級(10級～)'!F29&amp;"/"&amp;'初級(10級～)'!H29&amp;"/"&amp;'初級(10級～)'!J29)</f>
        <v/>
      </c>
      <c r="F24" s="34" t="str">
        <f>IF(D24="","",団体設定!$B$5&amp;"年"&amp;団体設定!$D$5&amp;団体設定!$E$5&amp;団体設定!$F$5&amp;団体設定!$G$5)</f>
        <v/>
      </c>
      <c r="G24" s="33" t="str">
        <f t="shared" si="0"/>
        <v/>
      </c>
      <c r="H24" t="str">
        <f>'初級(10級～)'!Z29</f>
        <v/>
      </c>
      <c r="I24" t="str">
        <f>IF(D24="","",VLOOKUP(H24,計算!$B$16:$C$219,2,FALSE))</f>
        <v/>
      </c>
      <c r="J24" s="44" t="s">
        <v>62</v>
      </c>
      <c r="K24">
        <f t="shared" si="1"/>
        <v>0</v>
      </c>
      <c r="L24" s="52" t="e">
        <f t="shared" si="2"/>
        <v>#VALUE!</v>
      </c>
      <c r="M24" t="e">
        <f t="shared" si="3"/>
        <v>#VALUE!</v>
      </c>
      <c r="N24" t="str">
        <f t="shared" si="4"/>
        <v/>
      </c>
      <c r="O24" s="34" t="str">
        <f t="shared" si="5"/>
        <v/>
      </c>
      <c r="P24" s="54">
        <f>'初級(10級～)'!D29</f>
        <v>0</v>
      </c>
      <c r="Q24" s="34">
        <f>'初級(10級～)'!E29</f>
        <v>0</v>
      </c>
      <c r="R24" s="34">
        <f>'初級(10級～)'!F29</f>
        <v>0</v>
      </c>
      <c r="S24" s="34">
        <f>IF(H174="不合格","",'初級(10級～)'!H29)</f>
        <v>0</v>
      </c>
      <c r="T24" s="34">
        <f>IF(H174="不合格","",'初級(10級～)'!J29)</f>
        <v>0</v>
      </c>
      <c r="U24" t="e">
        <f>IF(H24="不合格",0,VLOOKUP(H24,計算!$U$2:$V$62,2,FALSE))</f>
        <v>#N/A</v>
      </c>
      <c r="V24" t="e">
        <f>IF(U24=0,"不合格",VLOOKUP(U24,計算!$T$3:$V$63,2))</f>
        <v>#N/A</v>
      </c>
      <c r="W24" t="str">
        <f t="shared" si="6"/>
        <v/>
      </c>
      <c r="X24" t="e">
        <f t="shared" si="7"/>
        <v>#N/A</v>
      </c>
      <c r="Y24" t="str">
        <f>IF(D24="","",団体設定!$B$7)</f>
        <v/>
      </c>
      <c r="Z24" t="str">
        <f>IF(D24="","",団体設定!$B$8)</f>
        <v/>
      </c>
    </row>
    <row r="25" spans="1:26" x14ac:dyDescent="0.15">
      <c r="A25">
        <v>24</v>
      </c>
      <c r="B25" s="1" t="str">
        <f>IF(D25="","",'初級(10級～)'!B30)</f>
        <v/>
      </c>
      <c r="C25" s="1" t="str">
        <f>IF(D25="","",'初級(10級～)'!C30)</f>
        <v/>
      </c>
      <c r="D25" t="str">
        <f>'初級(10級～)'!D30&amp;'初級(10級～)'!E30</f>
        <v/>
      </c>
      <c r="E25" t="str">
        <f>IF(D25="","",'初級(10級～)'!F30&amp;"/"&amp;'初級(10級～)'!H30&amp;"/"&amp;'初級(10級～)'!J30)</f>
        <v/>
      </c>
      <c r="F25" s="34" t="str">
        <f>IF(D25="","",団体設定!$B$5&amp;"年"&amp;団体設定!$D$5&amp;団体設定!$E$5&amp;団体設定!$F$5&amp;団体設定!$G$5)</f>
        <v/>
      </c>
      <c r="G25" s="33" t="str">
        <f t="shared" si="0"/>
        <v/>
      </c>
      <c r="H25" t="str">
        <f>'初級(10級～)'!Z30</f>
        <v/>
      </c>
      <c r="I25" t="str">
        <f>IF(D25="","",VLOOKUP(H25,計算!$B$16:$C$219,2,FALSE))</f>
        <v/>
      </c>
      <c r="J25" s="44" t="s">
        <v>62</v>
      </c>
      <c r="K25">
        <f t="shared" si="1"/>
        <v>0</v>
      </c>
      <c r="L25" s="52" t="e">
        <f t="shared" si="2"/>
        <v>#VALUE!</v>
      </c>
      <c r="M25" t="e">
        <f t="shared" si="3"/>
        <v>#VALUE!</v>
      </c>
      <c r="N25" t="str">
        <f t="shared" si="4"/>
        <v/>
      </c>
      <c r="O25" s="34" t="str">
        <f t="shared" si="5"/>
        <v/>
      </c>
      <c r="P25" s="54">
        <f>'初級(10級～)'!D30</f>
        <v>0</v>
      </c>
      <c r="Q25" s="34">
        <f>'初級(10級～)'!E30</f>
        <v>0</v>
      </c>
      <c r="R25" s="34">
        <f>'初級(10級～)'!F30</f>
        <v>0</v>
      </c>
      <c r="S25" s="34">
        <f>IF(H175="不合格","",'初級(10級～)'!H30)</f>
        <v>0</v>
      </c>
      <c r="T25" s="34">
        <f>IF(H175="不合格","",'初級(10級～)'!J30)</f>
        <v>0</v>
      </c>
      <c r="U25" t="e">
        <f>IF(H25="不合格",0,VLOOKUP(H25,計算!$U$2:$V$62,2,FALSE))</f>
        <v>#N/A</v>
      </c>
      <c r="V25" t="e">
        <f>IF(U25=0,"不合格",VLOOKUP(U25,計算!$T$3:$V$63,2))</f>
        <v>#N/A</v>
      </c>
      <c r="W25" t="str">
        <f t="shared" si="6"/>
        <v/>
      </c>
      <c r="X25" t="e">
        <f t="shared" si="7"/>
        <v>#N/A</v>
      </c>
      <c r="Y25" t="str">
        <f>IF(D25="","",団体設定!$B$7)</f>
        <v/>
      </c>
      <c r="Z25" t="str">
        <f>IF(D25="","",団体設定!$B$8)</f>
        <v/>
      </c>
    </row>
    <row r="26" spans="1:26" x14ac:dyDescent="0.15">
      <c r="A26">
        <v>25</v>
      </c>
      <c r="B26" s="1" t="str">
        <f>IF(D26="","",'初級(10級～)'!B31)</f>
        <v/>
      </c>
      <c r="C26" s="1" t="str">
        <f>IF(D26="","",'初級(10級～)'!C31)</f>
        <v/>
      </c>
      <c r="D26" t="str">
        <f>'初級(10級～)'!D31&amp;'初級(10級～)'!E31</f>
        <v/>
      </c>
      <c r="E26" t="str">
        <f>IF(D26="","",'初級(10級～)'!F31&amp;"/"&amp;'初級(10級～)'!H31&amp;"/"&amp;'初級(10級～)'!J31)</f>
        <v/>
      </c>
      <c r="F26" s="34" t="str">
        <f>IF(D26="","",団体設定!$B$5&amp;"年"&amp;団体設定!$D$5&amp;団体設定!$E$5&amp;団体設定!$F$5&amp;団体設定!$G$5)</f>
        <v/>
      </c>
      <c r="G26" s="33" t="str">
        <f t="shared" si="0"/>
        <v/>
      </c>
      <c r="H26" t="str">
        <f>'初級(10級～)'!Z31</f>
        <v/>
      </c>
      <c r="I26" t="str">
        <f>IF(D26="","",VLOOKUP(H26,計算!$B$16:$C$219,2,FALSE))</f>
        <v/>
      </c>
      <c r="J26" s="44" t="s">
        <v>62</v>
      </c>
      <c r="K26">
        <f t="shared" si="1"/>
        <v>0</v>
      </c>
      <c r="L26" s="52" t="e">
        <f t="shared" si="2"/>
        <v>#VALUE!</v>
      </c>
      <c r="M26" t="e">
        <f t="shared" si="3"/>
        <v>#VALUE!</v>
      </c>
      <c r="N26" t="str">
        <f t="shared" si="4"/>
        <v/>
      </c>
      <c r="O26" s="34" t="str">
        <f t="shared" si="5"/>
        <v/>
      </c>
      <c r="P26" s="54">
        <f>'初級(10級～)'!D31</f>
        <v>0</v>
      </c>
      <c r="Q26" s="34">
        <f>'初級(10級～)'!E31</f>
        <v>0</v>
      </c>
      <c r="R26" s="34">
        <f>'初級(10級～)'!F31</f>
        <v>0</v>
      </c>
      <c r="S26" s="34">
        <f>IF(H176="不合格","",'初級(10級～)'!H31)</f>
        <v>0</v>
      </c>
      <c r="T26" s="34">
        <f>IF(H176="不合格","",'初級(10級～)'!J31)</f>
        <v>0</v>
      </c>
      <c r="U26" t="e">
        <f>IF(H26="不合格",0,VLOOKUP(H26,計算!$U$2:$V$62,2,FALSE))</f>
        <v>#N/A</v>
      </c>
      <c r="V26" t="e">
        <f>IF(U26=0,"不合格",VLOOKUP(U26,計算!$T$3:$V$63,2))</f>
        <v>#N/A</v>
      </c>
      <c r="W26" t="str">
        <f t="shared" si="6"/>
        <v/>
      </c>
      <c r="X26" t="e">
        <f t="shared" si="7"/>
        <v>#N/A</v>
      </c>
      <c r="Y26" t="str">
        <f>IF(D26="","",団体設定!$B$7)</f>
        <v/>
      </c>
      <c r="Z26" t="str">
        <f>IF(D26="","",団体設定!$B$8)</f>
        <v/>
      </c>
    </row>
    <row r="27" spans="1:26" x14ac:dyDescent="0.15">
      <c r="A27">
        <v>26</v>
      </c>
      <c r="B27" s="1" t="str">
        <f>IF(D27="","",'初級(10級～)'!B32)</f>
        <v/>
      </c>
      <c r="C27" s="1" t="str">
        <f>IF(D27="","",'初級(10級～)'!C32)</f>
        <v/>
      </c>
      <c r="D27" t="str">
        <f>'初級(10級～)'!D32&amp;'初級(10級～)'!E32</f>
        <v/>
      </c>
      <c r="E27" t="str">
        <f>IF(D27="","",'初級(10級～)'!F32&amp;"/"&amp;'初級(10級～)'!H32&amp;"/"&amp;'初級(10級～)'!J32)</f>
        <v/>
      </c>
      <c r="F27" s="34" t="str">
        <f>IF(D27="","",団体設定!$B$5&amp;"年"&amp;団体設定!$D$5&amp;団体設定!$E$5&amp;団体設定!$F$5&amp;団体設定!$G$5)</f>
        <v/>
      </c>
      <c r="G27" s="33" t="str">
        <f t="shared" si="0"/>
        <v/>
      </c>
      <c r="H27" t="str">
        <f>'初級(10級～)'!Z32</f>
        <v/>
      </c>
      <c r="I27" t="str">
        <f>IF(D27="","",VLOOKUP(H27,計算!$B$16:$C$219,2,FALSE))</f>
        <v/>
      </c>
      <c r="J27" s="44" t="s">
        <v>62</v>
      </c>
      <c r="K27">
        <f t="shared" si="1"/>
        <v>0</v>
      </c>
      <c r="L27" s="52" t="e">
        <f t="shared" si="2"/>
        <v>#VALUE!</v>
      </c>
      <c r="M27" t="e">
        <f t="shared" si="3"/>
        <v>#VALUE!</v>
      </c>
      <c r="N27" t="str">
        <f t="shared" si="4"/>
        <v/>
      </c>
      <c r="O27" s="34" t="str">
        <f t="shared" si="5"/>
        <v/>
      </c>
      <c r="P27" s="54">
        <f>'初級(10級～)'!D32</f>
        <v>0</v>
      </c>
      <c r="Q27" s="34">
        <f>'初級(10級～)'!E32</f>
        <v>0</v>
      </c>
      <c r="R27" s="34">
        <f>'初級(10級～)'!F32</f>
        <v>0</v>
      </c>
      <c r="S27" s="34">
        <f>IF(H177="不合格","",'初級(10級～)'!H32)</f>
        <v>0</v>
      </c>
      <c r="T27" s="34">
        <f>IF(H177="不合格","",'初級(10級～)'!J32)</f>
        <v>0</v>
      </c>
      <c r="U27" t="e">
        <f>IF(H27="不合格",0,VLOOKUP(H27,計算!$U$2:$V$62,2,FALSE))</f>
        <v>#N/A</v>
      </c>
      <c r="V27" t="e">
        <f>IF(U27=0,"不合格",VLOOKUP(U27,計算!$T$3:$V$63,2))</f>
        <v>#N/A</v>
      </c>
      <c r="W27" t="str">
        <f t="shared" si="6"/>
        <v/>
      </c>
      <c r="X27" t="e">
        <f t="shared" si="7"/>
        <v>#N/A</v>
      </c>
      <c r="Y27" t="str">
        <f>IF(D27="","",団体設定!$B$7)</f>
        <v/>
      </c>
      <c r="Z27" t="str">
        <f>IF(D27="","",団体設定!$B$8)</f>
        <v/>
      </c>
    </row>
    <row r="28" spans="1:26" x14ac:dyDescent="0.15">
      <c r="A28">
        <v>27</v>
      </c>
      <c r="B28" s="1" t="str">
        <f>IF(D28="","",'初級(10級～)'!B33)</f>
        <v/>
      </c>
      <c r="C28" s="1" t="str">
        <f>IF(D28="","",'初級(10級～)'!C33)</f>
        <v/>
      </c>
      <c r="D28" t="str">
        <f>'初級(10級～)'!D33&amp;'初級(10級～)'!E33</f>
        <v/>
      </c>
      <c r="E28" t="str">
        <f>IF(D28="","",'初級(10級～)'!F33&amp;"/"&amp;'初級(10級～)'!H33&amp;"/"&amp;'初級(10級～)'!J33)</f>
        <v/>
      </c>
      <c r="F28" s="34" t="str">
        <f>IF(D28="","",団体設定!$B$5&amp;"年"&amp;団体設定!$D$5&amp;団体設定!$E$5&amp;団体設定!$F$5&amp;団体設定!$G$5)</f>
        <v/>
      </c>
      <c r="G28" s="33" t="str">
        <f t="shared" si="0"/>
        <v/>
      </c>
      <c r="H28" t="str">
        <f>'初級(10級～)'!Z33</f>
        <v/>
      </c>
      <c r="I28" t="str">
        <f>IF(D28="","",VLOOKUP(H28,計算!$B$16:$C$219,2,FALSE))</f>
        <v/>
      </c>
      <c r="J28" s="44" t="s">
        <v>62</v>
      </c>
      <c r="K28">
        <f t="shared" si="1"/>
        <v>0</v>
      </c>
      <c r="L28" s="52" t="e">
        <f t="shared" si="2"/>
        <v>#VALUE!</v>
      </c>
      <c r="M28" t="e">
        <f t="shared" si="3"/>
        <v>#VALUE!</v>
      </c>
      <c r="N28" t="str">
        <f t="shared" si="4"/>
        <v/>
      </c>
      <c r="O28" s="34" t="str">
        <f t="shared" si="5"/>
        <v/>
      </c>
      <c r="P28" s="54">
        <f>'初級(10級～)'!D33</f>
        <v>0</v>
      </c>
      <c r="Q28" s="34">
        <f>'初級(10級～)'!E33</f>
        <v>0</v>
      </c>
      <c r="R28" s="34">
        <f>'初級(10級～)'!F33</f>
        <v>0</v>
      </c>
      <c r="S28" s="34">
        <f>IF(H178="不合格","",'初級(10級～)'!H33)</f>
        <v>0</v>
      </c>
      <c r="T28" s="34">
        <f>IF(H178="不合格","",'初級(10級～)'!J33)</f>
        <v>0</v>
      </c>
      <c r="U28" t="e">
        <f>IF(H28="不合格",0,VLOOKUP(H28,計算!$U$2:$V$62,2,FALSE))</f>
        <v>#N/A</v>
      </c>
      <c r="V28" t="e">
        <f>IF(U28=0,"不合格",VLOOKUP(U28,計算!$T$3:$V$63,2))</f>
        <v>#N/A</v>
      </c>
      <c r="W28" t="str">
        <f t="shared" si="6"/>
        <v/>
      </c>
      <c r="X28" t="e">
        <f t="shared" si="7"/>
        <v>#N/A</v>
      </c>
      <c r="Y28" t="str">
        <f>IF(D28="","",団体設定!$B$7)</f>
        <v/>
      </c>
      <c r="Z28" t="str">
        <f>IF(D28="","",団体設定!$B$8)</f>
        <v/>
      </c>
    </row>
    <row r="29" spans="1:26" x14ac:dyDescent="0.15">
      <c r="A29">
        <v>28</v>
      </c>
      <c r="B29" s="1" t="str">
        <f>IF(D29="","",'初級(10級～)'!B34)</f>
        <v/>
      </c>
      <c r="C29" s="1" t="str">
        <f>IF(D29="","",'初級(10級～)'!C34)</f>
        <v/>
      </c>
      <c r="D29" t="str">
        <f>'初級(10級～)'!D34&amp;'初級(10級～)'!E34</f>
        <v/>
      </c>
      <c r="E29" t="str">
        <f>IF(D29="","",'初級(10級～)'!F34&amp;"/"&amp;'初級(10級～)'!H34&amp;"/"&amp;'初級(10級～)'!J34)</f>
        <v/>
      </c>
      <c r="F29" s="34" t="str">
        <f>IF(D29="","",団体設定!$B$5&amp;"年"&amp;団体設定!$D$5&amp;団体設定!$E$5&amp;団体設定!$F$5&amp;団体設定!$G$5)</f>
        <v/>
      </c>
      <c r="G29" s="33" t="str">
        <f t="shared" si="0"/>
        <v/>
      </c>
      <c r="H29" t="str">
        <f>'初級(10級～)'!Z34</f>
        <v/>
      </c>
      <c r="I29" t="str">
        <f>IF(D29="","",VLOOKUP(H29,計算!$B$16:$C$219,2,FALSE))</f>
        <v/>
      </c>
      <c r="J29" s="44" t="s">
        <v>62</v>
      </c>
      <c r="K29">
        <f t="shared" si="1"/>
        <v>0</v>
      </c>
      <c r="L29" s="52" t="e">
        <f t="shared" si="2"/>
        <v>#VALUE!</v>
      </c>
      <c r="M29" t="e">
        <f t="shared" si="3"/>
        <v>#VALUE!</v>
      </c>
      <c r="N29" t="str">
        <f t="shared" si="4"/>
        <v/>
      </c>
      <c r="O29" s="34" t="str">
        <f t="shared" si="5"/>
        <v/>
      </c>
      <c r="P29" s="54">
        <f>'初級(10級～)'!D34</f>
        <v>0</v>
      </c>
      <c r="Q29" s="34">
        <f>'初級(10級～)'!E34</f>
        <v>0</v>
      </c>
      <c r="R29" s="34">
        <f>'初級(10級～)'!F34</f>
        <v>0</v>
      </c>
      <c r="S29" s="34">
        <f>IF(H179="不合格","",'初級(10級～)'!H34)</f>
        <v>0</v>
      </c>
      <c r="T29" s="34">
        <f>IF(H179="不合格","",'初級(10級～)'!J34)</f>
        <v>0</v>
      </c>
      <c r="U29" t="e">
        <f>IF(H29="不合格",0,VLOOKUP(H29,計算!$U$2:$V$62,2,FALSE))</f>
        <v>#N/A</v>
      </c>
      <c r="V29" t="e">
        <f>IF(U29=0,"不合格",VLOOKUP(U29,計算!$T$3:$V$63,2))</f>
        <v>#N/A</v>
      </c>
      <c r="W29" t="str">
        <f t="shared" si="6"/>
        <v/>
      </c>
      <c r="X29" t="e">
        <f t="shared" si="7"/>
        <v>#N/A</v>
      </c>
      <c r="Y29" t="str">
        <f>IF(D29="","",団体設定!$B$7)</f>
        <v/>
      </c>
      <c r="Z29" t="str">
        <f>IF(D29="","",団体設定!$B$8)</f>
        <v/>
      </c>
    </row>
    <row r="30" spans="1:26" x14ac:dyDescent="0.15">
      <c r="A30">
        <v>29</v>
      </c>
      <c r="B30" s="1" t="str">
        <f>IF(D30="","",'初級(10級～)'!B35)</f>
        <v/>
      </c>
      <c r="C30" s="1" t="str">
        <f>IF(D30="","",'初級(10級～)'!C35)</f>
        <v/>
      </c>
      <c r="D30" t="str">
        <f>'初級(10級～)'!D35&amp;'初級(10級～)'!E35</f>
        <v/>
      </c>
      <c r="E30" t="str">
        <f>IF(D30="","",'初級(10級～)'!F35&amp;"/"&amp;'初級(10級～)'!H35&amp;"/"&amp;'初級(10級～)'!J35)</f>
        <v/>
      </c>
      <c r="F30" s="34" t="str">
        <f>IF(D30="","",団体設定!$B$5&amp;"年"&amp;団体設定!$D$5&amp;団体設定!$E$5&amp;団体設定!$F$5&amp;団体設定!$G$5)</f>
        <v/>
      </c>
      <c r="G30" s="33" t="str">
        <f t="shared" si="0"/>
        <v/>
      </c>
      <c r="H30" t="str">
        <f>'初級(10級～)'!Z35</f>
        <v/>
      </c>
      <c r="I30" t="str">
        <f>IF(D30="","",VLOOKUP(H30,計算!$B$16:$C$219,2,FALSE))</f>
        <v/>
      </c>
      <c r="J30" s="44" t="s">
        <v>62</v>
      </c>
      <c r="K30">
        <f t="shared" si="1"/>
        <v>0</v>
      </c>
      <c r="L30" s="52" t="e">
        <f t="shared" si="2"/>
        <v>#VALUE!</v>
      </c>
      <c r="M30" t="e">
        <f t="shared" si="3"/>
        <v>#VALUE!</v>
      </c>
      <c r="N30" t="str">
        <f t="shared" si="4"/>
        <v/>
      </c>
      <c r="O30" s="34" t="str">
        <f t="shared" si="5"/>
        <v/>
      </c>
      <c r="P30" s="54">
        <f>'初級(10級～)'!D35</f>
        <v>0</v>
      </c>
      <c r="Q30" s="34">
        <f>'初級(10級～)'!E35</f>
        <v>0</v>
      </c>
      <c r="R30" s="34">
        <f>'初級(10級～)'!F35</f>
        <v>0</v>
      </c>
      <c r="S30" s="34">
        <f>IF(H180="不合格","",'初級(10級～)'!H35)</f>
        <v>0</v>
      </c>
      <c r="T30" s="34">
        <f>IF(H180="不合格","",'初級(10級～)'!J35)</f>
        <v>0</v>
      </c>
      <c r="U30" t="e">
        <f>IF(H30="不合格",0,VLOOKUP(H30,計算!$U$2:$V$62,2,FALSE))</f>
        <v>#N/A</v>
      </c>
      <c r="V30" t="e">
        <f>IF(U30=0,"不合格",VLOOKUP(U30,計算!$T$3:$V$63,2))</f>
        <v>#N/A</v>
      </c>
      <c r="W30" t="str">
        <f t="shared" si="6"/>
        <v/>
      </c>
      <c r="X30" t="e">
        <f t="shared" si="7"/>
        <v>#N/A</v>
      </c>
      <c r="Y30" t="str">
        <f>IF(D30="","",団体設定!$B$7)</f>
        <v/>
      </c>
      <c r="Z30" t="str">
        <f>IF(D30="","",団体設定!$B$8)</f>
        <v/>
      </c>
    </row>
    <row r="31" spans="1:26" x14ac:dyDescent="0.15">
      <c r="A31">
        <v>30</v>
      </c>
      <c r="B31" s="1" t="str">
        <f>IF(D31="","",'初級(10級～)'!B36)</f>
        <v/>
      </c>
      <c r="C31" s="1" t="str">
        <f>IF(D31="","",'初級(10級～)'!C36)</f>
        <v/>
      </c>
      <c r="D31" t="str">
        <f>'初級(10級～)'!D36&amp;'初級(10級～)'!E36</f>
        <v/>
      </c>
      <c r="E31" t="str">
        <f>IF(D31="","",'初級(10級～)'!F36&amp;"/"&amp;'初級(10級～)'!H36&amp;"/"&amp;'初級(10級～)'!J36)</f>
        <v/>
      </c>
      <c r="F31" s="34" t="str">
        <f>IF(D31="","",団体設定!$B$5&amp;"年"&amp;団体設定!$D$5&amp;団体設定!$E$5&amp;団体設定!$F$5&amp;団体設定!$G$5)</f>
        <v/>
      </c>
      <c r="G31" s="33" t="str">
        <f t="shared" si="0"/>
        <v/>
      </c>
      <c r="H31" t="str">
        <f>'初級(10級～)'!Z36</f>
        <v/>
      </c>
      <c r="I31" t="str">
        <f>IF(D31="","",VLOOKUP(H31,計算!$B$16:$C$219,2,FALSE))</f>
        <v/>
      </c>
      <c r="J31" s="44" t="s">
        <v>62</v>
      </c>
      <c r="K31">
        <f t="shared" si="1"/>
        <v>0</v>
      </c>
      <c r="L31" s="52" t="e">
        <f t="shared" si="2"/>
        <v>#VALUE!</v>
      </c>
      <c r="M31" t="e">
        <f t="shared" si="3"/>
        <v>#VALUE!</v>
      </c>
      <c r="N31" t="str">
        <f t="shared" si="4"/>
        <v/>
      </c>
      <c r="O31" s="34" t="str">
        <f t="shared" si="5"/>
        <v/>
      </c>
      <c r="P31" s="54">
        <f>'初級(10級～)'!D36</f>
        <v>0</v>
      </c>
      <c r="Q31" s="34">
        <f>'初級(10級～)'!E36</f>
        <v>0</v>
      </c>
      <c r="R31" s="34">
        <f>'初級(10級～)'!F36</f>
        <v>0</v>
      </c>
      <c r="S31" s="34">
        <f>IF(H181="不合格","",'初級(10級～)'!H36)</f>
        <v>0</v>
      </c>
      <c r="T31" s="34">
        <f>IF(H181="不合格","",'初級(10級～)'!J36)</f>
        <v>0</v>
      </c>
      <c r="U31" t="e">
        <f>IF(H31="不合格",0,VLOOKUP(H31,計算!$U$2:$V$62,2,FALSE))</f>
        <v>#N/A</v>
      </c>
      <c r="V31" t="e">
        <f>IF(U31=0,"不合格",VLOOKUP(U31,計算!$T$3:$V$63,2))</f>
        <v>#N/A</v>
      </c>
      <c r="W31" t="str">
        <f t="shared" si="6"/>
        <v/>
      </c>
      <c r="X31" t="e">
        <f t="shared" si="7"/>
        <v>#N/A</v>
      </c>
      <c r="Y31" t="str">
        <f>IF(D31="","",団体設定!$B$7)</f>
        <v/>
      </c>
      <c r="Z31" t="str">
        <f>IF(D31="","",団体設定!$B$8)</f>
        <v/>
      </c>
    </row>
    <row r="32" spans="1:26" x14ac:dyDescent="0.15">
      <c r="A32">
        <v>31</v>
      </c>
      <c r="B32" s="1" t="str">
        <f>IF(D32="","",'初級(10級～)'!B37)</f>
        <v/>
      </c>
      <c r="C32" s="1" t="str">
        <f>IF(D32="","",'初級(10級～)'!C37)</f>
        <v/>
      </c>
      <c r="D32" t="str">
        <f>'初級(10級～)'!D37&amp;'初級(10級～)'!E37</f>
        <v/>
      </c>
      <c r="E32" t="str">
        <f>IF(D32="","",'初級(10級～)'!F37&amp;"/"&amp;'初級(10級～)'!H37&amp;"/"&amp;'初級(10級～)'!J37)</f>
        <v/>
      </c>
      <c r="F32" s="34" t="str">
        <f>IF(D32="","",団体設定!$B$5&amp;"年"&amp;団体設定!$D$5&amp;団体設定!$E$5&amp;団体設定!$F$5&amp;団体設定!$G$5)</f>
        <v/>
      </c>
      <c r="G32" s="33" t="str">
        <f t="shared" si="0"/>
        <v/>
      </c>
      <c r="H32" t="str">
        <f>'初級(10級～)'!Z37</f>
        <v/>
      </c>
      <c r="I32" t="str">
        <f>IF(D32="","",VLOOKUP(H32,計算!$B$16:$C$219,2,FALSE))</f>
        <v/>
      </c>
      <c r="J32" s="44" t="s">
        <v>62</v>
      </c>
      <c r="K32">
        <f t="shared" si="1"/>
        <v>0</v>
      </c>
      <c r="L32" s="52" t="e">
        <f t="shared" si="2"/>
        <v>#VALUE!</v>
      </c>
      <c r="M32" t="e">
        <f t="shared" si="3"/>
        <v>#VALUE!</v>
      </c>
      <c r="N32" t="str">
        <f t="shared" si="4"/>
        <v/>
      </c>
      <c r="O32" s="34" t="str">
        <f t="shared" si="5"/>
        <v/>
      </c>
      <c r="P32" s="54">
        <f>'初級(10級～)'!D37</f>
        <v>0</v>
      </c>
      <c r="Q32" s="34">
        <f>'初級(10級～)'!E37</f>
        <v>0</v>
      </c>
      <c r="R32" s="34">
        <f>'初級(10級～)'!F37</f>
        <v>0</v>
      </c>
      <c r="S32" s="34">
        <f>IF(H182="不合格","",'初級(10級～)'!H37)</f>
        <v>0</v>
      </c>
      <c r="T32" s="34">
        <f>IF(H182="不合格","",'初級(10級～)'!J37)</f>
        <v>0</v>
      </c>
      <c r="U32" t="e">
        <f>IF(H32="不合格",0,VLOOKUP(H32,計算!$U$2:$V$62,2,FALSE))</f>
        <v>#N/A</v>
      </c>
      <c r="V32" t="e">
        <f>IF(U32=0,"不合格",VLOOKUP(U32,計算!$T$3:$V$63,2))</f>
        <v>#N/A</v>
      </c>
      <c r="W32" t="str">
        <f t="shared" si="6"/>
        <v/>
      </c>
      <c r="X32" t="e">
        <f t="shared" si="7"/>
        <v>#N/A</v>
      </c>
      <c r="Y32" t="str">
        <f>IF(D32="","",団体設定!$B$7)</f>
        <v/>
      </c>
      <c r="Z32" t="str">
        <f>IF(D32="","",団体設定!$B$8)</f>
        <v/>
      </c>
    </row>
    <row r="33" spans="1:26" x14ac:dyDescent="0.15">
      <c r="A33">
        <v>32</v>
      </c>
      <c r="B33" s="1" t="str">
        <f>IF(D33="","",'初級(10級～)'!B38)</f>
        <v/>
      </c>
      <c r="C33" s="1" t="str">
        <f>IF(D33="","",'初級(10級～)'!C38)</f>
        <v/>
      </c>
      <c r="D33" t="str">
        <f>'初級(10級～)'!D38&amp;'初級(10級～)'!E38</f>
        <v/>
      </c>
      <c r="E33" t="str">
        <f>IF(D33="","",'初級(10級～)'!F38&amp;"/"&amp;'初級(10級～)'!H38&amp;"/"&amp;'初級(10級～)'!J38)</f>
        <v/>
      </c>
      <c r="F33" s="34" t="str">
        <f>IF(D33="","",団体設定!$B$5&amp;"年"&amp;団体設定!$D$5&amp;団体設定!$E$5&amp;団体設定!$F$5&amp;団体設定!$G$5)</f>
        <v/>
      </c>
      <c r="G33" s="33" t="str">
        <f t="shared" si="0"/>
        <v/>
      </c>
      <c r="H33" t="str">
        <f>'初級(10級～)'!Z38</f>
        <v/>
      </c>
      <c r="I33" t="str">
        <f>IF(D33="","",VLOOKUP(H33,計算!$B$16:$C$219,2,FALSE))</f>
        <v/>
      </c>
      <c r="J33" s="44" t="s">
        <v>62</v>
      </c>
      <c r="K33">
        <f t="shared" si="1"/>
        <v>0</v>
      </c>
      <c r="L33" s="52" t="e">
        <f t="shared" si="2"/>
        <v>#VALUE!</v>
      </c>
      <c r="M33" t="e">
        <f t="shared" si="3"/>
        <v>#VALUE!</v>
      </c>
      <c r="N33" t="str">
        <f t="shared" si="4"/>
        <v/>
      </c>
      <c r="O33" s="34" t="str">
        <f t="shared" si="5"/>
        <v/>
      </c>
      <c r="P33" s="54">
        <f>'初級(10級～)'!D38</f>
        <v>0</v>
      </c>
      <c r="Q33" s="34">
        <f>'初級(10級～)'!E38</f>
        <v>0</v>
      </c>
      <c r="R33" s="34">
        <f>'初級(10級～)'!F38</f>
        <v>0</v>
      </c>
      <c r="S33" s="34">
        <f>IF(H183="不合格","",'初級(10級～)'!H38)</f>
        <v>0</v>
      </c>
      <c r="T33" s="34">
        <f>IF(H183="不合格","",'初級(10級～)'!J38)</f>
        <v>0</v>
      </c>
      <c r="U33" t="e">
        <f>IF(H33="不合格",0,VLOOKUP(H33,計算!$U$2:$V$62,2,FALSE))</f>
        <v>#N/A</v>
      </c>
      <c r="V33" t="e">
        <f>IF(U33=0,"不合格",VLOOKUP(U33,計算!$T$3:$V$63,2))</f>
        <v>#N/A</v>
      </c>
      <c r="W33" t="str">
        <f t="shared" si="6"/>
        <v/>
      </c>
      <c r="X33" t="e">
        <f t="shared" si="7"/>
        <v>#N/A</v>
      </c>
      <c r="Y33" t="str">
        <f>IF(D33="","",団体設定!$B$7)</f>
        <v/>
      </c>
      <c r="Z33" t="str">
        <f>IF(D33="","",団体設定!$B$8)</f>
        <v/>
      </c>
    </row>
    <row r="34" spans="1:26" x14ac:dyDescent="0.15">
      <c r="A34">
        <v>33</v>
      </c>
      <c r="B34" s="1" t="str">
        <f>IF(D34="","",'初級(10級～)'!B39)</f>
        <v/>
      </c>
      <c r="C34" s="1" t="str">
        <f>IF(D34="","",'初級(10級～)'!C39)</f>
        <v/>
      </c>
      <c r="D34" t="str">
        <f>'初級(10級～)'!D39&amp;'初級(10級～)'!E39</f>
        <v/>
      </c>
      <c r="E34" t="str">
        <f>IF(D34="","",'初級(10級～)'!F39&amp;"/"&amp;'初級(10級～)'!H39&amp;"/"&amp;'初級(10級～)'!J39)</f>
        <v/>
      </c>
      <c r="F34" s="34" t="str">
        <f>IF(D34="","",団体設定!$B$5&amp;"年"&amp;団体設定!$D$5&amp;団体設定!$E$5&amp;団体設定!$F$5&amp;団体設定!$G$5)</f>
        <v/>
      </c>
      <c r="G34" s="33" t="str">
        <f t="shared" si="0"/>
        <v/>
      </c>
      <c r="H34" t="str">
        <f>'初級(10級～)'!Z39</f>
        <v/>
      </c>
      <c r="I34" t="str">
        <f>IF(D34="","",VLOOKUP(H34,計算!$B$16:$C$219,2,FALSE))</f>
        <v/>
      </c>
      <c r="J34" s="44" t="s">
        <v>62</v>
      </c>
      <c r="K34">
        <f t="shared" si="1"/>
        <v>0</v>
      </c>
      <c r="L34" s="52" t="e">
        <f t="shared" si="2"/>
        <v>#VALUE!</v>
      </c>
      <c r="M34" t="e">
        <f t="shared" si="3"/>
        <v>#VALUE!</v>
      </c>
      <c r="N34" t="str">
        <f t="shared" si="4"/>
        <v/>
      </c>
      <c r="O34" s="34" t="str">
        <f t="shared" ref="O34:O65" si="8">C34</f>
        <v/>
      </c>
      <c r="P34" s="54">
        <f>'初級(10級～)'!D39</f>
        <v>0</v>
      </c>
      <c r="Q34" s="34">
        <f>'初級(10級～)'!E39</f>
        <v>0</v>
      </c>
      <c r="R34" s="34">
        <f>'初級(10級～)'!F39</f>
        <v>0</v>
      </c>
      <c r="S34" s="34">
        <f>IF(H184="不合格","",'初級(10級～)'!H39)</f>
        <v>0</v>
      </c>
      <c r="T34" s="34">
        <f>IF(H184="不合格","",'初級(10級～)'!J39)</f>
        <v>0</v>
      </c>
      <c r="U34" t="e">
        <f>IF(H34="不合格",0,VLOOKUP(H34,計算!$U$2:$V$62,2,FALSE))</f>
        <v>#N/A</v>
      </c>
      <c r="V34" t="e">
        <f>IF(U34=0,"不合格",VLOOKUP(U34,計算!$T$3:$V$63,2))</f>
        <v>#N/A</v>
      </c>
      <c r="W34" t="str">
        <f t="shared" si="6"/>
        <v/>
      </c>
      <c r="X34" t="e">
        <f t="shared" si="7"/>
        <v>#N/A</v>
      </c>
      <c r="Y34" t="str">
        <f>IF(D34="","",団体設定!$B$7)</f>
        <v/>
      </c>
      <c r="Z34" t="str">
        <f>IF(D34="","",団体設定!$B$8)</f>
        <v/>
      </c>
    </row>
    <row r="35" spans="1:26" x14ac:dyDescent="0.15">
      <c r="A35">
        <v>34</v>
      </c>
      <c r="B35" s="1" t="str">
        <f>IF(D35="","",'初級(10級～)'!B40)</f>
        <v/>
      </c>
      <c r="C35" s="1" t="str">
        <f>IF(D35="","",'初級(10級～)'!C40)</f>
        <v/>
      </c>
      <c r="D35" t="str">
        <f>'初級(10級～)'!D40&amp;'初級(10級～)'!E40</f>
        <v/>
      </c>
      <c r="E35" t="str">
        <f>IF(D35="","",'初級(10級～)'!F40&amp;"/"&amp;'初級(10級～)'!H40&amp;"/"&amp;'初級(10級～)'!J40)</f>
        <v/>
      </c>
      <c r="F35" s="34" t="str">
        <f>IF(D35="","",団体設定!$B$5&amp;"年"&amp;団体設定!$D$5&amp;団体設定!$E$5&amp;団体設定!$F$5&amp;団体設定!$G$5)</f>
        <v/>
      </c>
      <c r="G35" s="33" t="str">
        <f t="shared" si="0"/>
        <v/>
      </c>
      <c r="H35" t="str">
        <f>'初級(10級～)'!Z40</f>
        <v/>
      </c>
      <c r="I35" t="str">
        <f>IF(D35="","",VLOOKUP(H35,計算!$B$16:$C$219,2,FALSE))</f>
        <v/>
      </c>
      <c r="J35" s="44" t="s">
        <v>62</v>
      </c>
      <c r="K35">
        <f t="shared" si="1"/>
        <v>0</v>
      </c>
      <c r="L35" s="52" t="e">
        <f t="shared" si="2"/>
        <v>#VALUE!</v>
      </c>
      <c r="M35" t="e">
        <f t="shared" si="3"/>
        <v>#VALUE!</v>
      </c>
      <c r="N35" t="str">
        <f t="shared" si="4"/>
        <v/>
      </c>
      <c r="O35" s="34" t="str">
        <f t="shared" si="8"/>
        <v/>
      </c>
      <c r="P35" s="54">
        <f>'初級(10級～)'!D40</f>
        <v>0</v>
      </c>
      <c r="Q35" s="34">
        <f>'初級(10級～)'!E40</f>
        <v>0</v>
      </c>
      <c r="R35" s="34">
        <f>'初級(10級～)'!F40</f>
        <v>0</v>
      </c>
      <c r="S35" s="34">
        <f>IF(H185="不合格","",'初級(10級～)'!H40)</f>
        <v>0</v>
      </c>
      <c r="T35" s="34">
        <f>IF(H185="不合格","",'初級(10級～)'!J40)</f>
        <v>0</v>
      </c>
      <c r="U35" t="e">
        <f>IF(H35="不合格",0,VLOOKUP(H35,計算!$U$2:$V$62,2,FALSE))</f>
        <v>#N/A</v>
      </c>
      <c r="V35" t="e">
        <f>IF(U35=0,"不合格",VLOOKUP(U35,計算!$T$3:$V$63,2))</f>
        <v>#N/A</v>
      </c>
      <c r="W35" t="str">
        <f t="shared" si="6"/>
        <v/>
      </c>
      <c r="X35" t="e">
        <f t="shared" si="7"/>
        <v>#N/A</v>
      </c>
      <c r="Y35" t="str">
        <f>IF(D35="","",団体設定!$B$7)</f>
        <v/>
      </c>
      <c r="Z35" t="str">
        <f>IF(D35="","",団体設定!$B$8)</f>
        <v/>
      </c>
    </row>
    <row r="36" spans="1:26" x14ac:dyDescent="0.15">
      <c r="A36">
        <v>35</v>
      </c>
      <c r="B36" s="1" t="str">
        <f>IF(D36="","",'初級(10級～)'!B41)</f>
        <v/>
      </c>
      <c r="C36" s="1" t="str">
        <f>IF(D36="","",'初級(10級～)'!C41)</f>
        <v/>
      </c>
      <c r="D36" t="str">
        <f>'初級(10級～)'!D41&amp;'初級(10級～)'!E41</f>
        <v/>
      </c>
      <c r="E36" t="str">
        <f>IF(D36="","",'初級(10級～)'!F41&amp;"/"&amp;'初級(10級～)'!H41&amp;"/"&amp;'初級(10級～)'!J41)</f>
        <v/>
      </c>
      <c r="F36" s="34" t="str">
        <f>IF(D36="","",団体設定!$B$5&amp;"年"&amp;団体設定!$D$5&amp;団体設定!$E$5&amp;団体設定!$F$5&amp;団体設定!$G$5)</f>
        <v/>
      </c>
      <c r="G36" s="33" t="str">
        <f t="shared" si="0"/>
        <v/>
      </c>
      <c r="H36" t="str">
        <f>'初級(10級～)'!Z41</f>
        <v/>
      </c>
      <c r="I36" t="str">
        <f>IF(D36="","",VLOOKUP(H36,計算!$B$16:$C$219,2,FALSE))</f>
        <v/>
      </c>
      <c r="J36" s="44" t="s">
        <v>62</v>
      </c>
      <c r="K36">
        <f t="shared" si="1"/>
        <v>0</v>
      </c>
      <c r="L36" s="52" t="e">
        <f t="shared" si="2"/>
        <v>#VALUE!</v>
      </c>
      <c r="M36" t="e">
        <f t="shared" si="3"/>
        <v>#VALUE!</v>
      </c>
      <c r="N36" t="str">
        <f t="shared" si="4"/>
        <v/>
      </c>
      <c r="O36" s="34" t="str">
        <f t="shared" si="8"/>
        <v/>
      </c>
      <c r="P36" s="54">
        <f>'初級(10級～)'!D41</f>
        <v>0</v>
      </c>
      <c r="Q36" s="34">
        <f>'初級(10級～)'!E41</f>
        <v>0</v>
      </c>
      <c r="R36" s="34">
        <f>'初級(10級～)'!F41</f>
        <v>0</v>
      </c>
      <c r="S36" s="34">
        <f>IF(H186="不合格","",'初級(10級～)'!H41)</f>
        <v>0</v>
      </c>
      <c r="T36" s="34">
        <f>IF(H186="不合格","",'初級(10級～)'!J41)</f>
        <v>0</v>
      </c>
      <c r="U36" t="e">
        <f>IF(H36="不合格",0,VLOOKUP(H36,計算!$U$2:$V$62,2,FALSE))</f>
        <v>#N/A</v>
      </c>
      <c r="V36" t="e">
        <f>IF(U36=0,"不合格",VLOOKUP(U36,計算!$T$3:$V$63,2))</f>
        <v>#N/A</v>
      </c>
      <c r="W36" t="str">
        <f t="shared" si="6"/>
        <v/>
      </c>
      <c r="X36" t="e">
        <f t="shared" si="7"/>
        <v>#N/A</v>
      </c>
      <c r="Y36" t="str">
        <f>IF(D36="","",団体設定!$B$7)</f>
        <v/>
      </c>
      <c r="Z36" t="str">
        <f>IF(D36="","",団体設定!$B$8)</f>
        <v/>
      </c>
    </row>
    <row r="37" spans="1:26" x14ac:dyDescent="0.15">
      <c r="A37">
        <v>36</v>
      </c>
      <c r="B37" s="1" t="str">
        <f>IF(D37="","",'初級(10級～)'!B42)</f>
        <v/>
      </c>
      <c r="C37" s="1" t="str">
        <f>IF(D37="","",'初級(10級～)'!C42)</f>
        <v/>
      </c>
      <c r="D37" t="str">
        <f>'初級(10級～)'!D42&amp;'初級(10級～)'!E42</f>
        <v/>
      </c>
      <c r="E37" t="str">
        <f>IF(D37="","",'初級(10級～)'!F42&amp;"/"&amp;'初級(10級～)'!H42&amp;"/"&amp;'初級(10級～)'!J42)</f>
        <v/>
      </c>
      <c r="F37" s="34" t="str">
        <f>IF(D37="","",団体設定!$B$5&amp;"年"&amp;団体設定!$D$5&amp;団体設定!$E$5&amp;団体設定!$F$5&amp;団体設定!$G$5)</f>
        <v/>
      </c>
      <c r="G37" s="33" t="str">
        <f t="shared" si="0"/>
        <v/>
      </c>
      <c r="H37" t="str">
        <f>'初級(10級～)'!Z42</f>
        <v/>
      </c>
      <c r="I37" t="str">
        <f>IF(D37="","",VLOOKUP(H37,計算!$B$16:$C$219,2,FALSE))</f>
        <v/>
      </c>
      <c r="J37" s="44" t="s">
        <v>62</v>
      </c>
      <c r="K37">
        <f t="shared" si="1"/>
        <v>0</v>
      </c>
      <c r="L37" s="52" t="e">
        <f t="shared" si="2"/>
        <v>#VALUE!</v>
      </c>
      <c r="M37" t="e">
        <f t="shared" si="3"/>
        <v>#VALUE!</v>
      </c>
      <c r="N37" t="str">
        <f t="shared" si="4"/>
        <v/>
      </c>
      <c r="O37" s="34" t="str">
        <f t="shared" si="8"/>
        <v/>
      </c>
      <c r="P37" s="54">
        <f>'初級(10級～)'!D42</f>
        <v>0</v>
      </c>
      <c r="Q37" s="34">
        <f>'初級(10級～)'!E42</f>
        <v>0</v>
      </c>
      <c r="R37" s="34">
        <f>'初級(10級～)'!F42</f>
        <v>0</v>
      </c>
      <c r="S37" s="34">
        <f>IF(H187="不合格","",'初級(10級～)'!H42)</f>
        <v>0</v>
      </c>
      <c r="T37" s="34">
        <f>IF(H187="不合格","",'初級(10級～)'!J42)</f>
        <v>0</v>
      </c>
      <c r="U37" t="e">
        <f>IF(H37="不合格",0,VLOOKUP(H37,計算!$U$2:$V$62,2,FALSE))</f>
        <v>#N/A</v>
      </c>
      <c r="V37" t="e">
        <f>IF(U37=0,"不合格",VLOOKUP(U37,計算!$T$3:$V$63,2))</f>
        <v>#N/A</v>
      </c>
      <c r="W37" t="str">
        <f t="shared" si="6"/>
        <v/>
      </c>
      <c r="X37" t="e">
        <f t="shared" si="7"/>
        <v>#N/A</v>
      </c>
      <c r="Y37" t="str">
        <f>IF(D37="","",団体設定!$B$7)</f>
        <v/>
      </c>
      <c r="Z37" t="str">
        <f>IF(D37="","",団体設定!$B$8)</f>
        <v/>
      </c>
    </row>
    <row r="38" spans="1:26" x14ac:dyDescent="0.15">
      <c r="A38">
        <v>37</v>
      </c>
      <c r="B38" s="1" t="str">
        <f>IF(D38="","",'初級(10級～)'!B43)</f>
        <v/>
      </c>
      <c r="C38" s="1" t="str">
        <f>IF(D38="","",'初級(10級～)'!C43)</f>
        <v/>
      </c>
      <c r="D38" t="str">
        <f>'初級(10級～)'!D43&amp;'初級(10級～)'!E43</f>
        <v/>
      </c>
      <c r="E38" t="str">
        <f>IF(D38="","",'初級(10級～)'!F43&amp;"/"&amp;'初級(10級～)'!H43&amp;"/"&amp;'初級(10級～)'!J43)</f>
        <v/>
      </c>
      <c r="F38" s="34" t="str">
        <f>IF(D38="","",団体設定!$B$5&amp;"年"&amp;団体設定!$D$5&amp;団体設定!$E$5&amp;団体設定!$F$5&amp;団体設定!$G$5)</f>
        <v/>
      </c>
      <c r="G38" s="33" t="str">
        <f t="shared" si="0"/>
        <v/>
      </c>
      <c r="H38" t="str">
        <f>'初級(10級～)'!Z43</f>
        <v/>
      </c>
      <c r="I38" t="str">
        <f>IF(D38="","",VLOOKUP(H38,計算!$B$16:$C$219,2,FALSE))</f>
        <v/>
      </c>
      <c r="J38" s="44" t="s">
        <v>62</v>
      </c>
      <c r="K38">
        <f t="shared" si="1"/>
        <v>0</v>
      </c>
      <c r="L38" s="52" t="e">
        <f t="shared" si="2"/>
        <v>#VALUE!</v>
      </c>
      <c r="M38" t="e">
        <f t="shared" si="3"/>
        <v>#VALUE!</v>
      </c>
      <c r="N38" t="str">
        <f t="shared" si="4"/>
        <v/>
      </c>
      <c r="O38" s="34" t="str">
        <f t="shared" si="8"/>
        <v/>
      </c>
      <c r="P38" s="54">
        <f>'初級(10級～)'!D43</f>
        <v>0</v>
      </c>
      <c r="Q38" s="34">
        <f>'初級(10級～)'!E43</f>
        <v>0</v>
      </c>
      <c r="R38" s="34">
        <f>'初級(10級～)'!F43</f>
        <v>0</v>
      </c>
      <c r="S38" s="34">
        <f>IF(H188="不合格","",'初級(10級～)'!H43)</f>
        <v>0</v>
      </c>
      <c r="T38" s="34">
        <f>IF(H188="不合格","",'初級(10級～)'!J43)</f>
        <v>0</v>
      </c>
      <c r="U38" t="e">
        <f>IF(H38="不合格",0,VLOOKUP(H38,計算!$U$2:$V$62,2,FALSE))</f>
        <v>#N/A</v>
      </c>
      <c r="V38" t="e">
        <f>IF(U38=0,"不合格",VLOOKUP(U38,計算!$T$3:$V$63,2))</f>
        <v>#N/A</v>
      </c>
      <c r="W38" t="str">
        <f t="shared" si="6"/>
        <v/>
      </c>
      <c r="X38" t="e">
        <f t="shared" si="7"/>
        <v>#N/A</v>
      </c>
      <c r="Y38" t="str">
        <f>IF(D38="","",団体設定!$B$7)</f>
        <v/>
      </c>
      <c r="Z38" t="str">
        <f>IF(D38="","",団体設定!$B$8)</f>
        <v/>
      </c>
    </row>
    <row r="39" spans="1:26" x14ac:dyDescent="0.15">
      <c r="A39">
        <v>38</v>
      </c>
      <c r="B39" s="1" t="str">
        <f>IF(D39="","",'初級(10級～)'!B44)</f>
        <v/>
      </c>
      <c r="C39" s="1" t="str">
        <f>IF(D39="","",'初級(10級～)'!C44)</f>
        <v/>
      </c>
      <c r="D39" t="str">
        <f>'初級(10級～)'!D44&amp;'初級(10級～)'!E44</f>
        <v/>
      </c>
      <c r="E39" t="str">
        <f>IF(D39="","",'初級(10級～)'!F44&amp;"/"&amp;'初級(10級～)'!H44&amp;"/"&amp;'初級(10級～)'!J44)</f>
        <v/>
      </c>
      <c r="F39" s="34" t="str">
        <f>IF(D39="","",団体設定!$B$5&amp;"年"&amp;団体設定!$D$5&amp;団体設定!$E$5&amp;団体設定!$F$5&amp;団体設定!$G$5)</f>
        <v/>
      </c>
      <c r="G39" s="33" t="str">
        <f t="shared" si="0"/>
        <v/>
      </c>
      <c r="H39" t="str">
        <f>'初級(10級～)'!Z44</f>
        <v/>
      </c>
      <c r="I39" t="str">
        <f>IF(D39="","",VLOOKUP(H39,計算!$B$16:$C$219,2,FALSE))</f>
        <v/>
      </c>
      <c r="J39" s="44" t="s">
        <v>62</v>
      </c>
      <c r="K39">
        <f t="shared" si="1"/>
        <v>0</v>
      </c>
      <c r="L39" s="52" t="e">
        <f t="shared" si="2"/>
        <v>#VALUE!</v>
      </c>
      <c r="M39" t="e">
        <f t="shared" si="3"/>
        <v>#VALUE!</v>
      </c>
      <c r="N39" t="str">
        <f t="shared" si="4"/>
        <v/>
      </c>
      <c r="O39" s="34" t="str">
        <f t="shared" si="8"/>
        <v/>
      </c>
      <c r="P39" s="54">
        <f>'初級(10級～)'!D44</f>
        <v>0</v>
      </c>
      <c r="Q39" s="34">
        <f>'初級(10級～)'!E44</f>
        <v>0</v>
      </c>
      <c r="R39" s="34">
        <f>'初級(10級～)'!F44</f>
        <v>0</v>
      </c>
      <c r="S39" s="34">
        <f>IF(H189="不合格","",'初級(10級～)'!H44)</f>
        <v>0</v>
      </c>
      <c r="T39" s="34">
        <f>IF(H189="不合格","",'初級(10級～)'!J44)</f>
        <v>0</v>
      </c>
      <c r="U39" t="e">
        <f>IF(H39="不合格",0,VLOOKUP(H39,計算!$U$2:$V$62,2,FALSE))</f>
        <v>#N/A</v>
      </c>
      <c r="V39" t="e">
        <f>IF(U39=0,"不合格",VLOOKUP(U39,計算!$T$3:$V$63,2))</f>
        <v>#N/A</v>
      </c>
      <c r="W39" t="str">
        <f t="shared" si="6"/>
        <v/>
      </c>
      <c r="X39" t="e">
        <f t="shared" si="7"/>
        <v>#N/A</v>
      </c>
      <c r="Y39" t="str">
        <f>IF(D39="","",団体設定!$B$7)</f>
        <v/>
      </c>
      <c r="Z39" t="str">
        <f>IF(D39="","",団体設定!$B$8)</f>
        <v/>
      </c>
    </row>
    <row r="40" spans="1:26" x14ac:dyDescent="0.15">
      <c r="A40">
        <v>39</v>
      </c>
      <c r="B40" s="1" t="str">
        <f>IF(D40="","",'初級(10級～)'!B45)</f>
        <v/>
      </c>
      <c r="C40" s="1" t="str">
        <f>IF(D40="","",'初級(10級～)'!C45)</f>
        <v/>
      </c>
      <c r="D40" t="str">
        <f>'初級(10級～)'!D45&amp;'初級(10級～)'!E45</f>
        <v/>
      </c>
      <c r="E40" t="str">
        <f>IF(D40="","",'初級(10級～)'!F45&amp;"/"&amp;'初級(10級～)'!H45&amp;"/"&amp;'初級(10級～)'!J45)</f>
        <v/>
      </c>
      <c r="F40" s="34" t="str">
        <f>IF(D40="","",団体設定!$B$5&amp;"年"&amp;団体設定!$D$5&amp;団体設定!$E$5&amp;団体設定!$F$5&amp;団体設定!$G$5)</f>
        <v/>
      </c>
      <c r="G40" s="33" t="str">
        <f t="shared" si="0"/>
        <v/>
      </c>
      <c r="H40" t="str">
        <f>'初級(10級～)'!Z45</f>
        <v/>
      </c>
      <c r="I40" t="str">
        <f>IF(D40="","",VLOOKUP(H40,計算!$B$16:$C$219,2,FALSE))</f>
        <v/>
      </c>
      <c r="J40" s="44" t="s">
        <v>62</v>
      </c>
      <c r="K40">
        <f t="shared" si="1"/>
        <v>0</v>
      </c>
      <c r="L40" s="52" t="e">
        <f t="shared" si="2"/>
        <v>#VALUE!</v>
      </c>
      <c r="M40" t="e">
        <f t="shared" si="3"/>
        <v>#VALUE!</v>
      </c>
      <c r="N40" t="str">
        <f t="shared" si="4"/>
        <v/>
      </c>
      <c r="O40" s="34" t="str">
        <f t="shared" si="8"/>
        <v/>
      </c>
      <c r="P40" s="54">
        <f>'初級(10級～)'!D45</f>
        <v>0</v>
      </c>
      <c r="Q40" s="34">
        <f>'初級(10級～)'!E45</f>
        <v>0</v>
      </c>
      <c r="R40" s="34">
        <f>'初級(10級～)'!F45</f>
        <v>0</v>
      </c>
      <c r="S40" s="34">
        <f>IF(H190="不合格","",'初級(10級～)'!H45)</f>
        <v>0</v>
      </c>
      <c r="T40" s="34">
        <f>IF(H190="不合格","",'初級(10級～)'!J45)</f>
        <v>0</v>
      </c>
      <c r="U40" t="e">
        <f>IF(H40="不合格",0,VLOOKUP(H40,計算!$U$2:$V$62,2,FALSE))</f>
        <v>#N/A</v>
      </c>
      <c r="V40" t="e">
        <f>IF(U40=0,"不合格",VLOOKUP(U40,計算!$T$3:$V$63,2))</f>
        <v>#N/A</v>
      </c>
      <c r="W40" t="str">
        <f t="shared" si="6"/>
        <v/>
      </c>
      <c r="X40" t="e">
        <f t="shared" si="7"/>
        <v>#N/A</v>
      </c>
      <c r="Y40" t="str">
        <f>IF(D40="","",団体設定!$B$7)</f>
        <v/>
      </c>
      <c r="Z40" t="str">
        <f>IF(D40="","",団体設定!$B$8)</f>
        <v/>
      </c>
    </row>
    <row r="41" spans="1:26" x14ac:dyDescent="0.15">
      <c r="A41">
        <v>40</v>
      </c>
      <c r="B41" s="1" t="str">
        <f>IF(D41="","",'初級(10級～)'!B46)</f>
        <v/>
      </c>
      <c r="C41" s="1" t="str">
        <f>IF(D41="","",'初級(10級～)'!C46)</f>
        <v/>
      </c>
      <c r="D41" t="str">
        <f>'初級(10級～)'!D46&amp;'初級(10級～)'!E46</f>
        <v/>
      </c>
      <c r="E41" t="str">
        <f>IF(D41="","",'初級(10級～)'!F46&amp;"/"&amp;'初級(10級～)'!H46&amp;"/"&amp;'初級(10級～)'!J46)</f>
        <v/>
      </c>
      <c r="F41" s="34" t="str">
        <f>IF(D41="","",団体設定!$B$5&amp;"年"&amp;団体設定!$D$5&amp;団体設定!$E$5&amp;団体設定!$F$5&amp;団体設定!$G$5)</f>
        <v/>
      </c>
      <c r="G41" s="33" t="str">
        <f t="shared" si="0"/>
        <v/>
      </c>
      <c r="H41" t="str">
        <f>'初級(10級～)'!Z46</f>
        <v/>
      </c>
      <c r="I41" t="str">
        <f>IF(D41="","",VLOOKUP(H41,計算!$B$16:$C$219,2,FALSE))</f>
        <v/>
      </c>
      <c r="J41" s="44" t="s">
        <v>62</v>
      </c>
      <c r="K41">
        <f t="shared" si="1"/>
        <v>0</v>
      </c>
      <c r="L41" s="52" t="e">
        <f t="shared" si="2"/>
        <v>#VALUE!</v>
      </c>
      <c r="M41" t="e">
        <f t="shared" si="3"/>
        <v>#VALUE!</v>
      </c>
      <c r="N41" t="str">
        <f t="shared" si="4"/>
        <v/>
      </c>
      <c r="O41" s="34" t="str">
        <f t="shared" si="8"/>
        <v/>
      </c>
      <c r="P41" s="54">
        <f>'初級(10級～)'!D46</f>
        <v>0</v>
      </c>
      <c r="Q41" s="34">
        <f>'初級(10級～)'!E46</f>
        <v>0</v>
      </c>
      <c r="R41" s="34">
        <f>'初級(10級～)'!F46</f>
        <v>0</v>
      </c>
      <c r="S41" s="34">
        <f>IF(H191="不合格","",'初級(10級～)'!H46)</f>
        <v>0</v>
      </c>
      <c r="T41" s="34">
        <f>IF(H191="不合格","",'初級(10級～)'!J46)</f>
        <v>0</v>
      </c>
      <c r="U41" t="e">
        <f>IF(H41="不合格",0,VLOOKUP(H41,計算!$U$2:$V$62,2,FALSE))</f>
        <v>#N/A</v>
      </c>
      <c r="V41" t="e">
        <f>IF(U41=0,"不合格",VLOOKUP(U41,計算!$T$3:$V$63,2))</f>
        <v>#N/A</v>
      </c>
      <c r="W41" t="str">
        <f t="shared" si="6"/>
        <v/>
      </c>
      <c r="X41" t="e">
        <f t="shared" si="7"/>
        <v>#N/A</v>
      </c>
      <c r="Y41" t="str">
        <f>IF(D41="","",団体設定!$B$7)</f>
        <v/>
      </c>
      <c r="Z41" t="str">
        <f>IF(D41="","",団体設定!$B$8)</f>
        <v/>
      </c>
    </row>
    <row r="42" spans="1:26" x14ac:dyDescent="0.15">
      <c r="A42">
        <v>41</v>
      </c>
      <c r="B42" s="1" t="str">
        <f>IF(D42="","",'初級(10級～)'!B47)</f>
        <v/>
      </c>
      <c r="C42" s="1" t="str">
        <f>IF(D42="","",'初級(10級～)'!C47)</f>
        <v/>
      </c>
      <c r="D42" t="str">
        <f>'初級(10級～)'!D47&amp;'初級(10級～)'!E47</f>
        <v/>
      </c>
      <c r="E42" t="str">
        <f>IF(D42="","",'初級(10級～)'!F47&amp;"/"&amp;'初級(10級～)'!H47&amp;"/"&amp;'初級(10級～)'!J47)</f>
        <v/>
      </c>
      <c r="F42" s="34" t="str">
        <f>IF(D42="","",団体設定!$B$5&amp;"年"&amp;団体設定!$D$5&amp;団体設定!$E$5&amp;団体設定!$F$5&amp;団体設定!$G$5)</f>
        <v/>
      </c>
      <c r="G42" s="33" t="str">
        <f t="shared" si="0"/>
        <v/>
      </c>
      <c r="H42" t="str">
        <f>'初級(10級～)'!Z47</f>
        <v/>
      </c>
      <c r="I42" t="str">
        <f>IF(D42="","",VLOOKUP(H42,計算!$B$16:$C$219,2,FALSE))</f>
        <v/>
      </c>
      <c r="J42" s="44" t="s">
        <v>62</v>
      </c>
      <c r="K42">
        <f t="shared" si="1"/>
        <v>0</v>
      </c>
      <c r="L42" s="52" t="e">
        <f t="shared" si="2"/>
        <v>#VALUE!</v>
      </c>
      <c r="M42" t="e">
        <f t="shared" si="3"/>
        <v>#VALUE!</v>
      </c>
      <c r="N42" t="str">
        <f t="shared" si="4"/>
        <v/>
      </c>
      <c r="O42" s="34" t="str">
        <f t="shared" si="8"/>
        <v/>
      </c>
      <c r="P42" s="54">
        <f>'初級(10級～)'!D47</f>
        <v>0</v>
      </c>
      <c r="Q42" s="34">
        <f>'初級(10級～)'!E47</f>
        <v>0</v>
      </c>
      <c r="R42" s="34">
        <f>'初級(10級～)'!F47</f>
        <v>0</v>
      </c>
      <c r="S42" s="34">
        <f>IF(H192="不合格","",'初級(10級～)'!H47)</f>
        <v>0</v>
      </c>
      <c r="T42" s="34">
        <f>IF(H192="不合格","",'初級(10級～)'!J47)</f>
        <v>0</v>
      </c>
      <c r="U42" t="e">
        <f>IF(H42="不合格",0,VLOOKUP(H42,計算!$U$2:$V$62,2,FALSE))</f>
        <v>#N/A</v>
      </c>
      <c r="V42" t="e">
        <f>IF(U42=0,"不合格",VLOOKUP(U42,計算!$T$3:$V$63,2))</f>
        <v>#N/A</v>
      </c>
      <c r="W42" t="str">
        <f t="shared" si="6"/>
        <v/>
      </c>
      <c r="X42" t="e">
        <f t="shared" si="7"/>
        <v>#N/A</v>
      </c>
      <c r="Y42" t="str">
        <f>IF(D42="","",団体設定!$B$7)</f>
        <v/>
      </c>
      <c r="Z42" t="str">
        <f>IF(D42="","",団体設定!$B$8)</f>
        <v/>
      </c>
    </row>
    <row r="43" spans="1:26" x14ac:dyDescent="0.15">
      <c r="A43">
        <v>42</v>
      </c>
      <c r="B43" s="1" t="str">
        <f>IF(D43="","",'初級(10級～)'!B48)</f>
        <v/>
      </c>
      <c r="C43" s="1" t="str">
        <f>IF(D43="","",'初級(10級～)'!C48)</f>
        <v/>
      </c>
      <c r="D43" t="str">
        <f>'初級(10級～)'!D48&amp;'初級(10級～)'!E48</f>
        <v/>
      </c>
      <c r="E43" t="str">
        <f>IF(D43="","",'初級(10級～)'!F48&amp;"/"&amp;'初級(10級～)'!H48&amp;"/"&amp;'初級(10級～)'!J48)</f>
        <v/>
      </c>
      <c r="F43" s="34" t="str">
        <f>IF(D43="","",団体設定!$B$5&amp;"年"&amp;団体設定!$D$5&amp;団体設定!$E$5&amp;団体設定!$F$5&amp;団体設定!$G$5)</f>
        <v/>
      </c>
      <c r="G43" s="33" t="str">
        <f t="shared" si="0"/>
        <v/>
      </c>
      <c r="H43" t="str">
        <f>'初級(10級～)'!Z48</f>
        <v/>
      </c>
      <c r="I43" t="str">
        <f>IF(D43="","",VLOOKUP(H43,計算!$B$16:$C$219,2,FALSE))</f>
        <v/>
      </c>
      <c r="J43" s="44" t="s">
        <v>62</v>
      </c>
      <c r="K43">
        <f t="shared" si="1"/>
        <v>0</v>
      </c>
      <c r="L43" s="52" t="e">
        <f t="shared" si="2"/>
        <v>#VALUE!</v>
      </c>
      <c r="M43" t="e">
        <f t="shared" si="3"/>
        <v>#VALUE!</v>
      </c>
      <c r="N43" t="str">
        <f t="shared" si="4"/>
        <v/>
      </c>
      <c r="O43" s="34" t="str">
        <f t="shared" si="8"/>
        <v/>
      </c>
      <c r="P43" s="54">
        <f>'初級(10級～)'!D48</f>
        <v>0</v>
      </c>
      <c r="Q43" s="34">
        <f>'初級(10級～)'!E48</f>
        <v>0</v>
      </c>
      <c r="R43" s="34">
        <f>'初級(10級～)'!F48</f>
        <v>0</v>
      </c>
      <c r="S43" s="34">
        <f>IF(H193="不合格","",'初級(10級～)'!H48)</f>
        <v>0</v>
      </c>
      <c r="T43" s="34">
        <f>IF(H193="不合格","",'初級(10級～)'!J48)</f>
        <v>0</v>
      </c>
      <c r="U43" t="e">
        <f>IF(H43="不合格",0,VLOOKUP(H43,計算!$U$2:$V$62,2,FALSE))</f>
        <v>#N/A</v>
      </c>
      <c r="V43" t="e">
        <f>IF(U43=0,"不合格",VLOOKUP(U43,計算!$T$3:$V$63,2))</f>
        <v>#N/A</v>
      </c>
      <c r="W43" t="str">
        <f t="shared" si="6"/>
        <v/>
      </c>
      <c r="X43" t="e">
        <f t="shared" si="7"/>
        <v>#N/A</v>
      </c>
      <c r="Y43" t="str">
        <f>IF(D43="","",団体設定!$B$7)</f>
        <v/>
      </c>
      <c r="Z43" t="str">
        <f>IF(D43="","",団体設定!$B$8)</f>
        <v/>
      </c>
    </row>
    <row r="44" spans="1:26" x14ac:dyDescent="0.15">
      <c r="A44">
        <v>43</v>
      </c>
      <c r="B44" s="1" t="str">
        <f>IF(D44="","",'初級(10級～)'!B49)</f>
        <v/>
      </c>
      <c r="C44" s="1" t="str">
        <f>IF(D44="","",'初級(10級～)'!C49)</f>
        <v/>
      </c>
      <c r="D44" t="str">
        <f>'初級(10級～)'!D49&amp;'初級(10級～)'!E49</f>
        <v/>
      </c>
      <c r="E44" t="str">
        <f>IF(D44="","",'初級(10級～)'!F49&amp;"/"&amp;'初級(10級～)'!H49&amp;"/"&amp;'初級(10級～)'!J49)</f>
        <v/>
      </c>
      <c r="F44" s="34" t="str">
        <f>IF(D44="","",団体設定!$B$5&amp;"年"&amp;団体設定!$D$5&amp;団体設定!$E$5&amp;団体設定!$F$5&amp;団体設定!$G$5)</f>
        <v/>
      </c>
      <c r="G44" s="33" t="str">
        <f t="shared" si="0"/>
        <v/>
      </c>
      <c r="H44" t="str">
        <f>'初級(10級～)'!Z49</f>
        <v/>
      </c>
      <c r="I44" t="str">
        <f>IF(D44="","",VLOOKUP(H44,計算!$B$16:$C$219,2,FALSE))</f>
        <v/>
      </c>
      <c r="J44" s="44" t="s">
        <v>62</v>
      </c>
      <c r="K44">
        <f t="shared" si="1"/>
        <v>0</v>
      </c>
      <c r="L44" s="52" t="e">
        <f t="shared" si="2"/>
        <v>#VALUE!</v>
      </c>
      <c r="M44" t="e">
        <f t="shared" si="3"/>
        <v>#VALUE!</v>
      </c>
      <c r="N44" t="str">
        <f t="shared" si="4"/>
        <v/>
      </c>
      <c r="O44" s="34" t="str">
        <f t="shared" si="8"/>
        <v/>
      </c>
      <c r="P44" s="54">
        <f>'初級(10級～)'!D49</f>
        <v>0</v>
      </c>
      <c r="Q44" s="34">
        <f>'初級(10級～)'!E49</f>
        <v>0</v>
      </c>
      <c r="R44" s="34">
        <f>'初級(10級～)'!F49</f>
        <v>0</v>
      </c>
      <c r="S44" s="34">
        <f>IF(H194="不合格","",'初級(10級～)'!H49)</f>
        <v>0</v>
      </c>
      <c r="T44" s="34">
        <f>IF(H194="不合格","",'初級(10級～)'!J49)</f>
        <v>0</v>
      </c>
      <c r="U44" t="e">
        <f>IF(H44="不合格",0,VLOOKUP(H44,計算!$U$2:$V$62,2,FALSE))</f>
        <v>#N/A</v>
      </c>
      <c r="V44" t="e">
        <f>IF(U44=0,"不合格",VLOOKUP(U44,計算!$T$3:$V$63,2))</f>
        <v>#N/A</v>
      </c>
      <c r="W44" t="str">
        <f t="shared" si="6"/>
        <v/>
      </c>
      <c r="X44" t="e">
        <f t="shared" si="7"/>
        <v>#N/A</v>
      </c>
      <c r="Y44" t="str">
        <f>IF(D44="","",団体設定!$B$7)</f>
        <v/>
      </c>
      <c r="Z44" t="str">
        <f>IF(D44="","",団体設定!$B$8)</f>
        <v/>
      </c>
    </row>
    <row r="45" spans="1:26" x14ac:dyDescent="0.15">
      <c r="A45">
        <v>44</v>
      </c>
      <c r="B45" s="1" t="str">
        <f>IF(D45="","",'初級(10級～)'!B50)</f>
        <v/>
      </c>
      <c r="C45" s="1" t="str">
        <f>IF(D45="","",'初級(10級～)'!C50)</f>
        <v/>
      </c>
      <c r="D45" t="str">
        <f>'初級(10級～)'!D50&amp;'初級(10級～)'!E50</f>
        <v/>
      </c>
      <c r="E45" t="str">
        <f>IF(D45="","",'初級(10級～)'!F50&amp;"/"&amp;'初級(10級～)'!H50&amp;"/"&amp;'初級(10級～)'!J50)</f>
        <v/>
      </c>
      <c r="F45" s="34" t="str">
        <f>IF(D45="","",団体設定!$B$5&amp;"年"&amp;団体設定!$D$5&amp;団体設定!$E$5&amp;団体設定!$F$5&amp;団体設定!$G$5)</f>
        <v/>
      </c>
      <c r="G45" s="33" t="str">
        <f t="shared" si="0"/>
        <v/>
      </c>
      <c r="H45" t="str">
        <f>'初級(10級～)'!Z50</f>
        <v/>
      </c>
      <c r="I45" t="str">
        <f>IF(D45="","",VLOOKUP(H45,計算!$B$16:$C$219,2,FALSE))</f>
        <v/>
      </c>
      <c r="J45" s="44" t="s">
        <v>62</v>
      </c>
      <c r="K45">
        <f t="shared" si="1"/>
        <v>0</v>
      </c>
      <c r="L45" s="52" t="e">
        <f t="shared" si="2"/>
        <v>#VALUE!</v>
      </c>
      <c r="M45" t="e">
        <f t="shared" si="3"/>
        <v>#VALUE!</v>
      </c>
      <c r="N45" t="str">
        <f t="shared" si="4"/>
        <v/>
      </c>
      <c r="O45" s="34" t="str">
        <f t="shared" si="8"/>
        <v/>
      </c>
      <c r="P45" s="54">
        <f>'初級(10級～)'!D50</f>
        <v>0</v>
      </c>
      <c r="Q45" s="34">
        <f>'初級(10級～)'!E50</f>
        <v>0</v>
      </c>
      <c r="R45" s="34">
        <f>'初級(10級～)'!F50</f>
        <v>0</v>
      </c>
      <c r="S45" s="34">
        <f>IF(H195="不合格","",'初級(10級～)'!H50)</f>
        <v>0</v>
      </c>
      <c r="T45" s="34">
        <f>IF(H195="不合格","",'初級(10級～)'!J50)</f>
        <v>0</v>
      </c>
      <c r="U45" t="e">
        <f>IF(H45="不合格",0,VLOOKUP(H45,計算!$U$2:$V$62,2,FALSE))</f>
        <v>#N/A</v>
      </c>
      <c r="V45" t="e">
        <f>IF(U45=0,"不合格",VLOOKUP(U45,計算!$T$3:$V$63,2))</f>
        <v>#N/A</v>
      </c>
      <c r="W45" t="str">
        <f t="shared" si="6"/>
        <v/>
      </c>
      <c r="X45" t="e">
        <f t="shared" si="7"/>
        <v>#N/A</v>
      </c>
      <c r="Y45" t="str">
        <f>IF(D45="","",団体設定!$B$7)</f>
        <v/>
      </c>
      <c r="Z45" t="str">
        <f>IF(D45="","",団体設定!$B$8)</f>
        <v/>
      </c>
    </row>
    <row r="46" spans="1:26" x14ac:dyDescent="0.15">
      <c r="A46">
        <v>45</v>
      </c>
      <c r="B46" s="1" t="str">
        <f>IF(D46="","",'初級(10級～)'!B51)</f>
        <v/>
      </c>
      <c r="C46" s="1" t="str">
        <f>IF(D46="","",'初級(10級～)'!C51)</f>
        <v/>
      </c>
      <c r="D46" t="str">
        <f>'初級(10級～)'!D51&amp;'初級(10級～)'!E51</f>
        <v/>
      </c>
      <c r="E46" t="str">
        <f>IF(D46="","",'初級(10級～)'!F51&amp;"/"&amp;'初級(10級～)'!H51&amp;"/"&amp;'初級(10級～)'!J51)</f>
        <v/>
      </c>
      <c r="F46" s="34" t="str">
        <f>IF(D46="","",団体設定!$B$5&amp;"年"&amp;団体設定!$D$5&amp;団体設定!$E$5&amp;団体設定!$F$5&amp;団体設定!$G$5)</f>
        <v/>
      </c>
      <c r="G46" s="33" t="str">
        <f t="shared" si="0"/>
        <v/>
      </c>
      <c r="H46" t="str">
        <f>'初級(10級～)'!Z51</f>
        <v/>
      </c>
      <c r="I46" t="str">
        <f>IF(D46="","",VLOOKUP(H46,計算!$B$16:$C$219,2,FALSE))</f>
        <v/>
      </c>
      <c r="J46" s="44" t="s">
        <v>62</v>
      </c>
      <c r="K46">
        <f t="shared" si="1"/>
        <v>0</v>
      </c>
      <c r="L46" s="52" t="e">
        <f t="shared" si="2"/>
        <v>#VALUE!</v>
      </c>
      <c r="M46" t="e">
        <f t="shared" si="3"/>
        <v>#VALUE!</v>
      </c>
      <c r="N46" t="str">
        <f t="shared" si="4"/>
        <v/>
      </c>
      <c r="O46" s="34" t="str">
        <f t="shared" si="8"/>
        <v/>
      </c>
      <c r="P46" s="54">
        <f>'初級(10級～)'!D51</f>
        <v>0</v>
      </c>
      <c r="Q46" s="34">
        <f>'初級(10級～)'!E51</f>
        <v>0</v>
      </c>
      <c r="R46" s="34">
        <f>'初級(10級～)'!F51</f>
        <v>0</v>
      </c>
      <c r="S46" s="34">
        <f>IF(H196="不合格","",'初級(10級～)'!H51)</f>
        <v>0</v>
      </c>
      <c r="T46" s="34">
        <f>IF(H196="不合格","",'初級(10級～)'!J51)</f>
        <v>0</v>
      </c>
      <c r="U46" t="e">
        <f>IF(H46="不合格",0,VLOOKUP(H46,計算!$U$2:$V$62,2,FALSE))</f>
        <v>#N/A</v>
      </c>
      <c r="V46" t="e">
        <f>IF(U46=0,"不合格",VLOOKUP(U46,計算!$T$3:$V$63,2))</f>
        <v>#N/A</v>
      </c>
      <c r="W46" t="str">
        <f t="shared" si="6"/>
        <v/>
      </c>
      <c r="X46" t="e">
        <f t="shared" si="7"/>
        <v>#N/A</v>
      </c>
      <c r="Y46" t="str">
        <f>IF(D46="","",団体設定!$B$7)</f>
        <v/>
      </c>
      <c r="Z46" t="str">
        <f>IF(D46="","",団体設定!$B$8)</f>
        <v/>
      </c>
    </row>
    <row r="47" spans="1:26" x14ac:dyDescent="0.15">
      <c r="A47">
        <v>46</v>
      </c>
      <c r="B47" s="1" t="str">
        <f>IF(D47="","",'初級(10級～)'!B52)</f>
        <v/>
      </c>
      <c r="C47" s="1" t="str">
        <f>IF(D47="","",'初級(10級～)'!C52)</f>
        <v/>
      </c>
      <c r="D47" t="str">
        <f>'初級(10級～)'!D52&amp;'初級(10級～)'!E52</f>
        <v/>
      </c>
      <c r="E47" t="str">
        <f>IF(D47="","",'初級(10級～)'!F52&amp;"/"&amp;'初級(10級～)'!H52&amp;"/"&amp;'初級(10級～)'!J52)</f>
        <v/>
      </c>
      <c r="F47" s="34" t="str">
        <f>IF(D47="","",団体設定!$B$5&amp;"年"&amp;団体設定!$D$5&amp;団体設定!$E$5&amp;団体設定!$F$5&amp;団体設定!$G$5)</f>
        <v/>
      </c>
      <c r="G47" s="33" t="str">
        <f t="shared" si="0"/>
        <v/>
      </c>
      <c r="H47" t="str">
        <f>'初級(10級～)'!Z52</f>
        <v/>
      </c>
      <c r="I47" t="str">
        <f>IF(D47="","",VLOOKUP(H47,計算!$B$16:$C$219,2,FALSE))</f>
        <v/>
      </c>
      <c r="J47" s="44" t="s">
        <v>62</v>
      </c>
      <c r="K47">
        <f t="shared" si="1"/>
        <v>0</v>
      </c>
      <c r="L47" s="52" t="e">
        <f t="shared" si="2"/>
        <v>#VALUE!</v>
      </c>
      <c r="M47" t="e">
        <f t="shared" si="3"/>
        <v>#VALUE!</v>
      </c>
      <c r="N47" t="str">
        <f t="shared" si="4"/>
        <v/>
      </c>
      <c r="O47" s="34" t="str">
        <f t="shared" si="8"/>
        <v/>
      </c>
      <c r="P47" s="54">
        <f>'初級(10級～)'!D52</f>
        <v>0</v>
      </c>
      <c r="Q47" s="34">
        <f>'初級(10級～)'!E52</f>
        <v>0</v>
      </c>
      <c r="R47" s="34">
        <f>'初級(10級～)'!F52</f>
        <v>0</v>
      </c>
      <c r="S47" s="34">
        <f>IF(H197="不合格","",'初級(10級～)'!H52)</f>
        <v>0</v>
      </c>
      <c r="T47" s="34">
        <f>IF(H197="不合格","",'初級(10級～)'!J52)</f>
        <v>0</v>
      </c>
      <c r="U47" t="e">
        <f>IF(H47="不合格",0,VLOOKUP(H47,計算!$U$2:$V$62,2,FALSE))</f>
        <v>#N/A</v>
      </c>
      <c r="V47" t="e">
        <f>IF(U47=0,"不合格",VLOOKUP(U47,計算!$T$3:$V$63,2))</f>
        <v>#N/A</v>
      </c>
      <c r="W47" t="str">
        <f t="shared" si="6"/>
        <v/>
      </c>
      <c r="X47" t="e">
        <f t="shared" si="7"/>
        <v>#N/A</v>
      </c>
      <c r="Y47" t="str">
        <f>IF(D47="","",団体設定!$B$7)</f>
        <v/>
      </c>
      <c r="Z47" t="str">
        <f>IF(D47="","",団体設定!$B$8)</f>
        <v/>
      </c>
    </row>
    <row r="48" spans="1:26" x14ac:dyDescent="0.15">
      <c r="A48">
        <v>47</v>
      </c>
      <c r="B48" s="1" t="str">
        <f>IF(D48="","",'初級(10級～)'!B53)</f>
        <v/>
      </c>
      <c r="C48" s="1" t="str">
        <f>IF(D48="","",'初級(10級～)'!C53)</f>
        <v/>
      </c>
      <c r="D48" t="str">
        <f>'初級(10級～)'!D53&amp;'初級(10級～)'!E53</f>
        <v/>
      </c>
      <c r="E48" t="str">
        <f>IF(D48="","",'初級(10級～)'!F53&amp;"/"&amp;'初級(10級～)'!H53&amp;"/"&amp;'初級(10級～)'!J53)</f>
        <v/>
      </c>
      <c r="F48" s="34" t="str">
        <f>IF(D48="","",団体設定!$B$5&amp;"年"&amp;団体設定!$D$5&amp;団体設定!$E$5&amp;団体設定!$F$5&amp;団体設定!$G$5)</f>
        <v/>
      </c>
      <c r="G48" s="33" t="str">
        <f t="shared" si="0"/>
        <v/>
      </c>
      <c r="H48" t="str">
        <f>'初級(10級～)'!Z53</f>
        <v/>
      </c>
      <c r="I48" t="str">
        <f>IF(D48="","",VLOOKUP(H48,計算!$B$16:$C$219,2,FALSE))</f>
        <v/>
      </c>
      <c r="J48" s="44" t="s">
        <v>62</v>
      </c>
      <c r="K48">
        <f t="shared" si="1"/>
        <v>0</v>
      </c>
      <c r="L48" s="52" t="e">
        <f t="shared" si="2"/>
        <v>#VALUE!</v>
      </c>
      <c r="M48" t="e">
        <f t="shared" si="3"/>
        <v>#VALUE!</v>
      </c>
      <c r="N48" t="str">
        <f t="shared" si="4"/>
        <v/>
      </c>
      <c r="O48" s="34" t="str">
        <f t="shared" si="8"/>
        <v/>
      </c>
      <c r="P48" s="54">
        <f>'初級(10級～)'!D53</f>
        <v>0</v>
      </c>
      <c r="Q48" s="34">
        <f>'初級(10級～)'!E53</f>
        <v>0</v>
      </c>
      <c r="R48" s="34">
        <f>'初級(10級～)'!F53</f>
        <v>0</v>
      </c>
      <c r="S48" s="34">
        <f>IF(H198="不合格","",'初級(10級～)'!H53)</f>
        <v>0</v>
      </c>
      <c r="T48" s="34">
        <f>IF(H198="不合格","",'初級(10級～)'!J53)</f>
        <v>0</v>
      </c>
      <c r="U48" t="e">
        <f>IF(H48="不合格",0,VLOOKUP(H48,計算!$U$2:$V$62,2,FALSE))</f>
        <v>#N/A</v>
      </c>
      <c r="V48" t="e">
        <f>IF(U48=0,"不合格",VLOOKUP(U48,計算!$T$3:$V$63,2))</f>
        <v>#N/A</v>
      </c>
      <c r="W48" t="str">
        <f t="shared" si="6"/>
        <v/>
      </c>
      <c r="X48" t="e">
        <f t="shared" si="7"/>
        <v>#N/A</v>
      </c>
      <c r="Y48" t="str">
        <f>IF(D48="","",団体設定!$B$7)</f>
        <v/>
      </c>
      <c r="Z48" t="str">
        <f>IF(D48="","",団体設定!$B$8)</f>
        <v/>
      </c>
    </row>
    <row r="49" spans="1:26" x14ac:dyDescent="0.15">
      <c r="A49">
        <v>48</v>
      </c>
      <c r="B49" s="1" t="str">
        <f>IF(D49="","",'初級(10級～)'!B54)</f>
        <v/>
      </c>
      <c r="C49" s="1" t="str">
        <f>IF(D49="","",'初級(10級～)'!C54)</f>
        <v/>
      </c>
      <c r="D49" t="str">
        <f>'初級(10級～)'!D54&amp;'初級(10級～)'!E54</f>
        <v/>
      </c>
      <c r="E49" t="str">
        <f>IF(D49="","",'初級(10級～)'!F54&amp;"/"&amp;'初級(10級～)'!H54&amp;"/"&amp;'初級(10級～)'!J54)</f>
        <v/>
      </c>
      <c r="F49" s="34" t="str">
        <f>IF(D49="","",団体設定!$B$5&amp;"年"&amp;団体設定!$D$5&amp;団体設定!$E$5&amp;団体設定!$F$5&amp;団体設定!$G$5)</f>
        <v/>
      </c>
      <c r="G49" s="33" t="str">
        <f t="shared" si="0"/>
        <v/>
      </c>
      <c r="H49" t="str">
        <f>'初級(10級～)'!Z54</f>
        <v/>
      </c>
      <c r="I49" t="str">
        <f>IF(D49="","",VLOOKUP(H49,計算!$B$16:$C$219,2,FALSE))</f>
        <v/>
      </c>
      <c r="J49" s="44" t="s">
        <v>62</v>
      </c>
      <c r="K49">
        <f t="shared" si="1"/>
        <v>0</v>
      </c>
      <c r="L49" s="52" t="e">
        <f t="shared" si="2"/>
        <v>#VALUE!</v>
      </c>
      <c r="M49" t="e">
        <f t="shared" si="3"/>
        <v>#VALUE!</v>
      </c>
      <c r="N49" t="str">
        <f t="shared" si="4"/>
        <v/>
      </c>
      <c r="O49" s="34" t="str">
        <f t="shared" si="8"/>
        <v/>
      </c>
      <c r="P49" s="54">
        <f>'初級(10級～)'!D54</f>
        <v>0</v>
      </c>
      <c r="Q49" s="34">
        <f>'初級(10級～)'!E54</f>
        <v>0</v>
      </c>
      <c r="R49" s="34">
        <f>'初級(10級～)'!F54</f>
        <v>0</v>
      </c>
      <c r="S49" s="34">
        <f>IF(H199="不合格","",'初級(10級～)'!H54)</f>
        <v>0</v>
      </c>
      <c r="T49" s="34">
        <f>IF(H199="不合格","",'初級(10級～)'!J54)</f>
        <v>0</v>
      </c>
      <c r="U49" t="e">
        <f>IF(H49="不合格",0,VLOOKUP(H49,計算!$U$2:$V$62,2,FALSE))</f>
        <v>#N/A</v>
      </c>
      <c r="V49" t="e">
        <f>IF(U49=0,"不合格",VLOOKUP(U49,計算!$T$3:$V$63,2))</f>
        <v>#N/A</v>
      </c>
      <c r="W49" t="str">
        <f t="shared" si="6"/>
        <v/>
      </c>
      <c r="X49" t="e">
        <f t="shared" si="7"/>
        <v>#N/A</v>
      </c>
      <c r="Y49" t="str">
        <f>IF(D49="","",団体設定!$B$7)</f>
        <v/>
      </c>
      <c r="Z49" t="str">
        <f>IF(D49="","",団体設定!$B$8)</f>
        <v/>
      </c>
    </row>
    <row r="50" spans="1:26" x14ac:dyDescent="0.15">
      <c r="A50">
        <v>49</v>
      </c>
      <c r="B50" s="1" t="str">
        <f>IF(D50="","",'初級(10級～)'!B55)</f>
        <v/>
      </c>
      <c r="C50" s="1" t="str">
        <f>IF(D50="","",'初級(10級～)'!C55)</f>
        <v/>
      </c>
      <c r="D50" t="str">
        <f>'初級(10級～)'!D55&amp;'初級(10級～)'!E55</f>
        <v/>
      </c>
      <c r="E50" t="str">
        <f>IF(D50="","",'初級(10級～)'!F55&amp;"/"&amp;'初級(10級～)'!H55&amp;"/"&amp;'初級(10級～)'!J55)</f>
        <v/>
      </c>
      <c r="F50" s="34" t="str">
        <f>IF(D50="","",団体設定!$B$5&amp;"年"&amp;団体設定!$D$5&amp;団体設定!$E$5&amp;団体設定!$F$5&amp;団体設定!$G$5)</f>
        <v/>
      </c>
      <c r="G50" s="33" t="str">
        <f t="shared" si="0"/>
        <v/>
      </c>
      <c r="H50" t="str">
        <f>'初級(10級～)'!Z55</f>
        <v/>
      </c>
      <c r="I50" t="str">
        <f>IF(D50="","",VLOOKUP(H50,計算!$B$16:$C$219,2,FALSE))</f>
        <v/>
      </c>
      <c r="J50" s="44" t="s">
        <v>62</v>
      </c>
      <c r="K50">
        <f t="shared" si="1"/>
        <v>0</v>
      </c>
      <c r="L50" s="52" t="e">
        <f t="shared" si="2"/>
        <v>#VALUE!</v>
      </c>
      <c r="M50" t="e">
        <f t="shared" si="3"/>
        <v>#VALUE!</v>
      </c>
      <c r="N50" t="str">
        <f t="shared" si="4"/>
        <v/>
      </c>
      <c r="O50" s="34" t="str">
        <f t="shared" si="8"/>
        <v/>
      </c>
      <c r="P50" s="54">
        <f>'初級(10級～)'!D55</f>
        <v>0</v>
      </c>
      <c r="Q50" s="34">
        <f>'初級(10級～)'!E55</f>
        <v>0</v>
      </c>
      <c r="R50" s="34">
        <f>'初級(10級～)'!F55</f>
        <v>0</v>
      </c>
      <c r="S50" s="34">
        <f>IF(H200="不合格","",'初級(10級～)'!H55)</f>
        <v>0</v>
      </c>
      <c r="T50" s="34">
        <f>IF(H200="不合格","",'初級(10級～)'!J55)</f>
        <v>0</v>
      </c>
      <c r="U50" t="e">
        <f>IF(H50="不合格",0,VLOOKUP(H50,計算!$U$2:$V$62,2,FALSE))</f>
        <v>#N/A</v>
      </c>
      <c r="V50" t="e">
        <f>IF(U50=0,"不合格",VLOOKUP(U50,計算!$T$3:$V$63,2))</f>
        <v>#N/A</v>
      </c>
      <c r="W50" t="str">
        <f t="shared" si="6"/>
        <v/>
      </c>
      <c r="X50" t="e">
        <f t="shared" si="7"/>
        <v>#N/A</v>
      </c>
      <c r="Y50" t="str">
        <f>IF(D50="","",団体設定!$B$7)</f>
        <v/>
      </c>
      <c r="Z50" t="str">
        <f>IF(D50="","",団体設定!$B$8)</f>
        <v/>
      </c>
    </row>
    <row r="51" spans="1:26" x14ac:dyDescent="0.15">
      <c r="A51">
        <v>50</v>
      </c>
      <c r="B51" s="1" t="str">
        <f>IF(D51="","",'初級(10級～)'!B56)</f>
        <v/>
      </c>
      <c r="C51" s="1" t="str">
        <f>IF(D51="","",'初級(10級～)'!C56)</f>
        <v/>
      </c>
      <c r="D51" t="str">
        <f>'初級(10級～)'!D56&amp;'初級(10級～)'!E56</f>
        <v/>
      </c>
      <c r="E51" t="str">
        <f>IF(D51="","",'初級(10級～)'!F56&amp;"/"&amp;'初級(10級～)'!H56&amp;"/"&amp;'初級(10級～)'!J56)</f>
        <v/>
      </c>
      <c r="F51" s="34" t="str">
        <f>IF(D51="","",団体設定!$B$5&amp;"年"&amp;団体設定!$D$5&amp;団体設定!$E$5&amp;団体設定!$F$5&amp;団体設定!$G$5)</f>
        <v/>
      </c>
      <c r="G51" s="33" t="str">
        <f t="shared" si="0"/>
        <v/>
      </c>
      <c r="H51" t="str">
        <f>'初級(10級～)'!Z56</f>
        <v/>
      </c>
      <c r="I51" t="str">
        <f>IF(D51="","",VLOOKUP(H51,計算!$B$16:$C$219,2,FALSE))</f>
        <v/>
      </c>
      <c r="J51" s="44" t="s">
        <v>62</v>
      </c>
      <c r="K51">
        <f t="shared" si="1"/>
        <v>0</v>
      </c>
      <c r="L51" s="52" t="e">
        <f t="shared" si="2"/>
        <v>#VALUE!</v>
      </c>
      <c r="M51" t="e">
        <f t="shared" si="3"/>
        <v>#VALUE!</v>
      </c>
      <c r="N51" t="str">
        <f t="shared" si="4"/>
        <v/>
      </c>
      <c r="O51" s="34" t="str">
        <f t="shared" si="8"/>
        <v/>
      </c>
      <c r="P51" s="54">
        <f>'初級(10級～)'!D56</f>
        <v>0</v>
      </c>
      <c r="Q51" s="34">
        <f>'初級(10級～)'!E56</f>
        <v>0</v>
      </c>
      <c r="R51" s="34">
        <f>'初級(10級～)'!F56</f>
        <v>0</v>
      </c>
      <c r="S51" s="34">
        <f>IF(H201="不合格","",'初級(10級～)'!H56)</f>
        <v>0</v>
      </c>
      <c r="T51" s="34">
        <f>IF(H201="不合格","",'初級(10級～)'!J56)</f>
        <v>0</v>
      </c>
      <c r="U51" t="e">
        <f>IF(H51="不合格",0,VLOOKUP(H51,計算!$U$2:$V$62,2,FALSE))</f>
        <v>#N/A</v>
      </c>
      <c r="V51" t="e">
        <f>IF(U51=0,"不合格",VLOOKUP(U51,計算!$T$3:$V$63,2))</f>
        <v>#N/A</v>
      </c>
      <c r="W51" t="str">
        <f t="shared" si="6"/>
        <v/>
      </c>
      <c r="X51" t="e">
        <f t="shared" si="7"/>
        <v>#N/A</v>
      </c>
      <c r="Y51" t="str">
        <f>IF(D51="","",団体設定!$B$7)</f>
        <v/>
      </c>
      <c r="Z51" t="str">
        <f>IF(D51="","",団体設定!$B$8)</f>
        <v/>
      </c>
    </row>
    <row r="52" spans="1:26" x14ac:dyDescent="0.15">
      <c r="A52">
        <v>51</v>
      </c>
      <c r="B52" s="1" t="str">
        <f>IF(D52="","",'初級(10級～)'!B57)</f>
        <v/>
      </c>
      <c r="C52" s="1" t="str">
        <f>IF(D52="","",'初級(10級～)'!C57)</f>
        <v/>
      </c>
      <c r="D52" t="str">
        <f>'初級(10級～)'!D57&amp;'初級(10級～)'!E57</f>
        <v/>
      </c>
      <c r="E52" t="str">
        <f>IF(D52="","",'初級(10級～)'!F57&amp;"/"&amp;'初級(10級～)'!H57&amp;"/"&amp;'初級(10級～)'!J57)</f>
        <v/>
      </c>
      <c r="F52" s="34" t="str">
        <f>IF(D52="","",団体設定!$B$5&amp;"年"&amp;団体設定!$D$5&amp;団体設定!$E$5&amp;団体設定!$F$5&amp;団体設定!$G$5)</f>
        <v/>
      </c>
      <c r="G52" s="33" t="str">
        <f t="shared" si="0"/>
        <v/>
      </c>
      <c r="H52" t="str">
        <f>'初級(10級～)'!Z57</f>
        <v/>
      </c>
      <c r="I52" t="str">
        <f>IF(D52="","",VLOOKUP(H52,計算!$B$16:$C$219,2,FALSE))</f>
        <v/>
      </c>
      <c r="J52" s="44" t="s">
        <v>62</v>
      </c>
      <c r="K52">
        <f t="shared" si="1"/>
        <v>0</v>
      </c>
      <c r="L52" s="52" t="e">
        <f t="shared" si="2"/>
        <v>#VALUE!</v>
      </c>
      <c r="M52" t="e">
        <f t="shared" si="3"/>
        <v>#VALUE!</v>
      </c>
      <c r="N52" t="str">
        <f t="shared" si="4"/>
        <v/>
      </c>
      <c r="O52" s="34" t="str">
        <f t="shared" si="8"/>
        <v/>
      </c>
      <c r="P52" s="54">
        <f>'初級(10級～)'!D57</f>
        <v>0</v>
      </c>
      <c r="Q52" s="34">
        <f>'初級(10級～)'!E57</f>
        <v>0</v>
      </c>
      <c r="R52" s="34">
        <f>'初級(10級～)'!F57</f>
        <v>0</v>
      </c>
      <c r="S52" s="34">
        <f>IF(H202="不合格","",'初級(10級～)'!H57)</f>
        <v>0</v>
      </c>
      <c r="T52" s="34">
        <f>IF(H202="不合格","",'初級(10級～)'!J57)</f>
        <v>0</v>
      </c>
      <c r="U52" t="e">
        <f>IF(H52="不合格",0,VLOOKUP(H52,計算!$U$2:$V$62,2,FALSE))</f>
        <v>#N/A</v>
      </c>
      <c r="V52" t="e">
        <f>IF(U52=0,"不合格",VLOOKUP(U52,計算!$T$3:$V$63,2))</f>
        <v>#N/A</v>
      </c>
      <c r="W52" t="str">
        <f t="shared" si="6"/>
        <v/>
      </c>
      <c r="X52" t="e">
        <f t="shared" si="7"/>
        <v>#N/A</v>
      </c>
      <c r="Y52" t="str">
        <f>IF(D52="","",団体設定!$B$7)</f>
        <v/>
      </c>
      <c r="Z52" t="str">
        <f>IF(D52="","",団体設定!$B$8)</f>
        <v/>
      </c>
    </row>
    <row r="53" spans="1:26" x14ac:dyDescent="0.15">
      <c r="A53">
        <v>52</v>
      </c>
      <c r="B53" s="1" t="str">
        <f>IF(D53="","",'初級(10級～)'!B58)</f>
        <v/>
      </c>
      <c r="C53" s="1" t="str">
        <f>IF(D53="","",'初級(10級～)'!C58)</f>
        <v/>
      </c>
      <c r="D53" t="str">
        <f>'初級(10級～)'!D58&amp;'初級(10級～)'!E58</f>
        <v/>
      </c>
      <c r="E53" t="str">
        <f>IF(D53="","",'初級(10級～)'!F58&amp;"/"&amp;'初級(10級～)'!H58&amp;"/"&amp;'初級(10級～)'!J58)</f>
        <v/>
      </c>
      <c r="F53" s="34" t="str">
        <f>IF(D53="","",団体設定!$B$5&amp;"年"&amp;団体設定!$D$5&amp;団体設定!$E$5&amp;団体設定!$F$5&amp;団体設定!$G$5)</f>
        <v/>
      </c>
      <c r="G53" s="33" t="str">
        <f t="shared" si="0"/>
        <v/>
      </c>
      <c r="H53" t="str">
        <f>'初級(10級～)'!Z58</f>
        <v/>
      </c>
      <c r="I53" t="str">
        <f>IF(D53="","",VLOOKUP(H53,計算!$B$16:$C$219,2,FALSE))</f>
        <v/>
      </c>
      <c r="J53" s="44" t="s">
        <v>62</v>
      </c>
      <c r="K53">
        <f t="shared" si="1"/>
        <v>0</v>
      </c>
      <c r="L53" s="52" t="e">
        <f t="shared" si="2"/>
        <v>#VALUE!</v>
      </c>
      <c r="M53" t="e">
        <f t="shared" si="3"/>
        <v>#VALUE!</v>
      </c>
      <c r="N53" t="str">
        <f t="shared" si="4"/>
        <v/>
      </c>
      <c r="O53" s="34" t="str">
        <f t="shared" si="8"/>
        <v/>
      </c>
      <c r="P53" s="54">
        <f>'初級(10級～)'!D58</f>
        <v>0</v>
      </c>
      <c r="Q53" s="34">
        <f>'初級(10級～)'!E58</f>
        <v>0</v>
      </c>
      <c r="R53" s="34">
        <f>'初級(10級～)'!F58</f>
        <v>0</v>
      </c>
      <c r="S53" s="34">
        <f>IF(H203="不合格","",'初級(10級～)'!H58)</f>
        <v>0</v>
      </c>
      <c r="T53" s="34">
        <f>IF(H203="不合格","",'初級(10級～)'!J58)</f>
        <v>0</v>
      </c>
      <c r="U53" t="e">
        <f>IF(H53="不合格",0,VLOOKUP(H53,計算!$U$2:$V$62,2,FALSE))</f>
        <v>#N/A</v>
      </c>
      <c r="V53" t="e">
        <f>IF(U53=0,"不合格",VLOOKUP(U53,計算!$T$3:$V$63,2))</f>
        <v>#N/A</v>
      </c>
      <c r="W53" t="str">
        <f t="shared" si="6"/>
        <v/>
      </c>
      <c r="X53" t="e">
        <f t="shared" si="7"/>
        <v>#N/A</v>
      </c>
      <c r="Y53" t="str">
        <f>IF(D53="","",団体設定!$B$7)</f>
        <v/>
      </c>
      <c r="Z53" t="str">
        <f>IF(D53="","",団体設定!$B$8)</f>
        <v/>
      </c>
    </row>
    <row r="54" spans="1:26" x14ac:dyDescent="0.15">
      <c r="A54">
        <v>53</v>
      </c>
      <c r="B54" s="1" t="str">
        <f>IF(D54="","",'初級(10級～)'!B59)</f>
        <v/>
      </c>
      <c r="C54" s="1" t="str">
        <f>IF(D54="","",'初級(10級～)'!C59)</f>
        <v/>
      </c>
      <c r="D54" t="str">
        <f>'初級(10級～)'!D59&amp;'初級(10級～)'!E59</f>
        <v/>
      </c>
      <c r="E54" t="str">
        <f>IF(D54="","",'初級(10級～)'!F59&amp;"/"&amp;'初級(10級～)'!H59&amp;"/"&amp;'初級(10級～)'!J59)</f>
        <v/>
      </c>
      <c r="F54" s="34" t="str">
        <f>IF(D54="","",団体設定!$B$5&amp;"年"&amp;団体設定!$D$5&amp;団体設定!$E$5&amp;団体設定!$F$5&amp;団体設定!$G$5)</f>
        <v/>
      </c>
      <c r="G54" s="33" t="str">
        <f t="shared" si="0"/>
        <v/>
      </c>
      <c r="H54" t="str">
        <f>'初級(10級～)'!Z59</f>
        <v/>
      </c>
      <c r="I54" t="str">
        <f>IF(D54="","",VLOOKUP(H54,計算!$B$16:$C$219,2,FALSE))</f>
        <v/>
      </c>
      <c r="J54" s="44" t="s">
        <v>62</v>
      </c>
      <c r="K54">
        <f t="shared" si="1"/>
        <v>0</v>
      </c>
      <c r="L54" s="52" t="e">
        <f t="shared" si="2"/>
        <v>#VALUE!</v>
      </c>
      <c r="M54" t="e">
        <f t="shared" si="3"/>
        <v>#VALUE!</v>
      </c>
      <c r="N54" t="str">
        <f t="shared" si="4"/>
        <v/>
      </c>
      <c r="O54" s="34" t="str">
        <f t="shared" si="8"/>
        <v/>
      </c>
      <c r="P54" s="54">
        <f>'初級(10級～)'!D59</f>
        <v>0</v>
      </c>
      <c r="Q54" s="34">
        <f>'初級(10級～)'!E59</f>
        <v>0</v>
      </c>
      <c r="R54" s="34">
        <f>'初級(10級～)'!F59</f>
        <v>0</v>
      </c>
      <c r="S54" s="34">
        <f>IF(H204="不合格","",'初級(10級～)'!H59)</f>
        <v>0</v>
      </c>
      <c r="T54" s="34">
        <f>IF(H204="不合格","",'初級(10級～)'!J59)</f>
        <v>0</v>
      </c>
      <c r="U54" t="e">
        <f>IF(H54="不合格",0,VLOOKUP(H54,計算!$U$2:$V$62,2,FALSE))</f>
        <v>#N/A</v>
      </c>
      <c r="V54" t="e">
        <f>IF(U54=0,"不合格",VLOOKUP(U54,計算!$T$3:$V$63,2))</f>
        <v>#N/A</v>
      </c>
      <c r="W54" t="str">
        <f t="shared" si="6"/>
        <v/>
      </c>
      <c r="X54" t="e">
        <f t="shared" si="7"/>
        <v>#N/A</v>
      </c>
      <c r="Y54" t="str">
        <f>IF(D54="","",団体設定!$B$7)</f>
        <v/>
      </c>
      <c r="Z54" t="str">
        <f>IF(D54="","",団体設定!$B$8)</f>
        <v/>
      </c>
    </row>
    <row r="55" spans="1:26" x14ac:dyDescent="0.15">
      <c r="A55">
        <v>54</v>
      </c>
      <c r="B55" s="1" t="str">
        <f>IF(D55="","",'初級(10級～)'!B60)</f>
        <v/>
      </c>
      <c r="C55" s="1" t="str">
        <f>IF(D55="","",'初級(10級～)'!C60)</f>
        <v/>
      </c>
      <c r="D55" t="str">
        <f>'初級(10級～)'!D60&amp;'初級(10級～)'!E60</f>
        <v/>
      </c>
      <c r="E55" t="str">
        <f>IF(D55="","",'初級(10級～)'!F60&amp;"/"&amp;'初級(10級～)'!H60&amp;"/"&amp;'初級(10級～)'!J60)</f>
        <v/>
      </c>
      <c r="F55" s="34" t="str">
        <f>IF(D55="","",団体設定!$B$5&amp;"年"&amp;団体設定!$D$5&amp;団体設定!$E$5&amp;団体設定!$F$5&amp;団体設定!$G$5)</f>
        <v/>
      </c>
      <c r="G55" s="33" t="str">
        <f t="shared" si="0"/>
        <v/>
      </c>
      <c r="H55" t="str">
        <f>'初級(10級～)'!Z60</f>
        <v/>
      </c>
      <c r="I55" t="str">
        <f>IF(D55="","",VLOOKUP(H55,計算!$B$16:$C$219,2,FALSE))</f>
        <v/>
      </c>
      <c r="J55" s="44" t="s">
        <v>62</v>
      </c>
      <c r="K55">
        <f t="shared" si="1"/>
        <v>0</v>
      </c>
      <c r="L55" s="52" t="e">
        <f t="shared" si="2"/>
        <v>#VALUE!</v>
      </c>
      <c r="M55" t="e">
        <f t="shared" si="3"/>
        <v>#VALUE!</v>
      </c>
      <c r="N55" t="str">
        <f t="shared" si="4"/>
        <v/>
      </c>
      <c r="O55" s="34" t="str">
        <f t="shared" si="8"/>
        <v/>
      </c>
      <c r="P55" s="54">
        <f>'初級(10級～)'!D60</f>
        <v>0</v>
      </c>
      <c r="Q55" s="34">
        <f>'初級(10級～)'!E60</f>
        <v>0</v>
      </c>
      <c r="R55" s="34">
        <f>'初級(10級～)'!F60</f>
        <v>0</v>
      </c>
      <c r="S55" s="34">
        <f>IF(H205="不合格","",'初級(10級～)'!H60)</f>
        <v>0</v>
      </c>
      <c r="T55" s="34">
        <f>IF(H205="不合格","",'初級(10級～)'!J60)</f>
        <v>0</v>
      </c>
      <c r="U55" t="e">
        <f>IF(H55="不合格",0,VLOOKUP(H55,計算!$U$2:$V$62,2,FALSE))</f>
        <v>#N/A</v>
      </c>
      <c r="V55" t="e">
        <f>IF(U55=0,"不合格",VLOOKUP(U55,計算!$T$3:$V$63,2))</f>
        <v>#N/A</v>
      </c>
      <c r="W55" t="str">
        <f t="shared" si="6"/>
        <v/>
      </c>
      <c r="X55" t="e">
        <f t="shared" si="7"/>
        <v>#N/A</v>
      </c>
      <c r="Y55" t="str">
        <f>IF(D55="","",団体設定!$B$7)</f>
        <v/>
      </c>
      <c r="Z55" t="str">
        <f>IF(D55="","",団体設定!$B$8)</f>
        <v/>
      </c>
    </row>
    <row r="56" spans="1:26" x14ac:dyDescent="0.15">
      <c r="A56">
        <v>55</v>
      </c>
      <c r="B56" s="1" t="str">
        <f>IF(D56="","",'初級(10級～)'!B61)</f>
        <v/>
      </c>
      <c r="C56" s="1" t="str">
        <f>IF(D56="","",'初級(10級～)'!C61)</f>
        <v/>
      </c>
      <c r="D56" t="str">
        <f>'初級(10級～)'!D61&amp;'初級(10級～)'!E61</f>
        <v/>
      </c>
      <c r="E56" t="str">
        <f>IF(D56="","",'初級(10級～)'!F61&amp;"/"&amp;'初級(10級～)'!H61&amp;"/"&amp;'初級(10級～)'!J61)</f>
        <v/>
      </c>
      <c r="F56" s="34" t="str">
        <f>IF(D56="","",団体設定!$B$5&amp;"年"&amp;団体設定!$D$5&amp;団体設定!$E$5&amp;団体設定!$F$5&amp;団体設定!$G$5)</f>
        <v/>
      </c>
      <c r="G56" s="33" t="str">
        <f t="shared" si="0"/>
        <v/>
      </c>
      <c r="H56" t="str">
        <f>'初級(10級～)'!Z61</f>
        <v/>
      </c>
      <c r="I56" t="str">
        <f>IF(D56="","",VLOOKUP(H56,計算!$B$16:$C$219,2,FALSE))</f>
        <v/>
      </c>
      <c r="J56" s="44" t="s">
        <v>62</v>
      </c>
      <c r="K56">
        <f t="shared" si="1"/>
        <v>0</v>
      </c>
      <c r="L56" s="52" t="e">
        <f t="shared" si="2"/>
        <v>#VALUE!</v>
      </c>
      <c r="M56" t="e">
        <f t="shared" si="3"/>
        <v>#VALUE!</v>
      </c>
      <c r="N56" t="str">
        <f t="shared" si="4"/>
        <v/>
      </c>
      <c r="O56" s="34" t="str">
        <f t="shared" si="8"/>
        <v/>
      </c>
      <c r="P56" s="54">
        <f>'初級(10級～)'!D61</f>
        <v>0</v>
      </c>
      <c r="Q56" s="34">
        <f>'初級(10級～)'!E61</f>
        <v>0</v>
      </c>
      <c r="R56" s="34">
        <f>'初級(10級～)'!F61</f>
        <v>0</v>
      </c>
      <c r="S56" s="34">
        <f>IF(H206="不合格","",'初級(10級～)'!H61)</f>
        <v>0</v>
      </c>
      <c r="T56" s="34">
        <f>IF(H206="不合格","",'初級(10級～)'!J61)</f>
        <v>0</v>
      </c>
      <c r="U56" t="e">
        <f>IF(H56="不合格",0,VLOOKUP(H56,計算!$U$2:$V$62,2,FALSE))</f>
        <v>#N/A</v>
      </c>
      <c r="V56" t="e">
        <f>IF(U56=0,"不合格",VLOOKUP(U56,計算!$T$3:$V$63,2))</f>
        <v>#N/A</v>
      </c>
      <c r="W56" t="str">
        <f t="shared" si="6"/>
        <v/>
      </c>
      <c r="X56" t="e">
        <f t="shared" si="7"/>
        <v>#N/A</v>
      </c>
      <c r="Y56" t="str">
        <f>IF(D56="","",団体設定!$B$7)</f>
        <v/>
      </c>
      <c r="Z56" t="str">
        <f>IF(D56="","",団体設定!$B$8)</f>
        <v/>
      </c>
    </row>
    <row r="57" spans="1:26" x14ac:dyDescent="0.15">
      <c r="A57">
        <v>56</v>
      </c>
      <c r="B57" s="1" t="str">
        <f>IF(D57="","",'初級(10級～)'!B62)</f>
        <v/>
      </c>
      <c r="C57" s="1" t="str">
        <f>IF(D57="","",'初級(10級～)'!C62)</f>
        <v/>
      </c>
      <c r="D57" t="str">
        <f>'初級(10級～)'!D62&amp;'初級(10級～)'!E62</f>
        <v/>
      </c>
      <c r="E57" t="str">
        <f>IF(D57="","",'初級(10級～)'!F62&amp;"/"&amp;'初級(10級～)'!H62&amp;"/"&amp;'初級(10級～)'!J62)</f>
        <v/>
      </c>
      <c r="F57" s="34" t="str">
        <f>IF(D57="","",団体設定!$B$5&amp;"年"&amp;団体設定!$D$5&amp;団体設定!$E$5&amp;団体設定!$F$5&amp;団体設定!$G$5)</f>
        <v/>
      </c>
      <c r="G57" s="33" t="str">
        <f t="shared" si="0"/>
        <v/>
      </c>
      <c r="H57" t="str">
        <f>'初級(10級～)'!Z62</f>
        <v/>
      </c>
      <c r="I57" t="str">
        <f>IF(D57="","",VLOOKUP(H57,計算!$B$16:$C$219,2,FALSE))</f>
        <v/>
      </c>
      <c r="J57" s="44" t="s">
        <v>62</v>
      </c>
      <c r="K57">
        <f t="shared" si="1"/>
        <v>0</v>
      </c>
      <c r="L57" s="52" t="e">
        <f t="shared" si="2"/>
        <v>#VALUE!</v>
      </c>
      <c r="M57" t="e">
        <f t="shared" si="3"/>
        <v>#VALUE!</v>
      </c>
      <c r="N57" t="str">
        <f t="shared" si="4"/>
        <v/>
      </c>
      <c r="O57" s="34" t="str">
        <f t="shared" si="8"/>
        <v/>
      </c>
      <c r="P57" s="54">
        <f>'初級(10級～)'!D62</f>
        <v>0</v>
      </c>
      <c r="Q57" s="34">
        <f>'初級(10級～)'!E62</f>
        <v>0</v>
      </c>
      <c r="R57" s="34">
        <f>'初級(10級～)'!F62</f>
        <v>0</v>
      </c>
      <c r="S57" s="34">
        <f>IF(H207="不合格","",'初級(10級～)'!H62)</f>
        <v>0</v>
      </c>
      <c r="T57" s="34">
        <f>IF(H207="不合格","",'初級(10級～)'!J62)</f>
        <v>0</v>
      </c>
      <c r="U57" t="e">
        <f>IF(H57="不合格",0,VLOOKUP(H57,計算!$U$2:$V$62,2,FALSE))</f>
        <v>#N/A</v>
      </c>
      <c r="V57" t="e">
        <f>IF(U57=0,"不合格",VLOOKUP(U57,計算!$T$3:$V$63,2))</f>
        <v>#N/A</v>
      </c>
      <c r="W57" t="str">
        <f t="shared" si="6"/>
        <v/>
      </c>
      <c r="X57" t="e">
        <f t="shared" si="7"/>
        <v>#N/A</v>
      </c>
      <c r="Y57" t="str">
        <f>IF(D57="","",団体設定!$B$7)</f>
        <v/>
      </c>
      <c r="Z57" t="str">
        <f>IF(D57="","",団体設定!$B$8)</f>
        <v/>
      </c>
    </row>
    <row r="58" spans="1:26" x14ac:dyDescent="0.15">
      <c r="A58">
        <v>57</v>
      </c>
      <c r="B58" s="1" t="str">
        <f>IF(D58="","",'初級(10級～)'!B63)</f>
        <v/>
      </c>
      <c r="C58" s="1" t="str">
        <f>IF(D58="","",'初級(10級～)'!C63)</f>
        <v/>
      </c>
      <c r="D58" t="str">
        <f>'初級(10級～)'!D63&amp;'初級(10級～)'!E63</f>
        <v/>
      </c>
      <c r="E58" t="str">
        <f>IF(D58="","",'初級(10級～)'!F63&amp;"/"&amp;'初級(10級～)'!H63&amp;"/"&amp;'初級(10級～)'!J63)</f>
        <v/>
      </c>
      <c r="F58" s="34" t="str">
        <f>IF(D58="","",団体設定!$B$5&amp;"年"&amp;団体設定!$D$5&amp;団体設定!$E$5&amp;団体設定!$F$5&amp;団体設定!$G$5)</f>
        <v/>
      </c>
      <c r="G58" s="33" t="str">
        <f t="shared" si="0"/>
        <v/>
      </c>
      <c r="H58" t="str">
        <f>'初級(10級～)'!Z63</f>
        <v/>
      </c>
      <c r="I58" t="str">
        <f>IF(D58="","",VLOOKUP(H58,計算!$B$16:$C$219,2,FALSE))</f>
        <v/>
      </c>
      <c r="J58" s="44" t="s">
        <v>62</v>
      </c>
      <c r="K58">
        <f t="shared" si="1"/>
        <v>0</v>
      </c>
      <c r="L58" s="52" t="e">
        <f t="shared" si="2"/>
        <v>#VALUE!</v>
      </c>
      <c r="M58" t="e">
        <f t="shared" si="3"/>
        <v>#VALUE!</v>
      </c>
      <c r="N58" t="str">
        <f t="shared" si="4"/>
        <v/>
      </c>
      <c r="O58" s="34" t="str">
        <f t="shared" si="8"/>
        <v/>
      </c>
      <c r="P58" s="54">
        <f>'初級(10級～)'!D63</f>
        <v>0</v>
      </c>
      <c r="Q58" s="34">
        <f>'初級(10級～)'!E63</f>
        <v>0</v>
      </c>
      <c r="R58" s="34">
        <f>'初級(10級～)'!F63</f>
        <v>0</v>
      </c>
      <c r="S58" s="34">
        <f>IF(H208="不合格","",'初級(10級～)'!H63)</f>
        <v>0</v>
      </c>
      <c r="T58" s="34">
        <f>IF(H208="不合格","",'初級(10級～)'!J63)</f>
        <v>0</v>
      </c>
      <c r="U58" t="e">
        <f>IF(H58="不合格",0,VLOOKUP(H58,計算!$U$2:$V$62,2,FALSE))</f>
        <v>#N/A</v>
      </c>
      <c r="V58" t="e">
        <f>IF(U58=0,"不合格",VLOOKUP(U58,計算!$T$3:$V$63,2))</f>
        <v>#N/A</v>
      </c>
      <c r="W58" t="str">
        <f t="shared" si="6"/>
        <v/>
      </c>
      <c r="X58" t="e">
        <f t="shared" si="7"/>
        <v>#N/A</v>
      </c>
      <c r="Y58" t="str">
        <f>IF(D58="","",団体設定!$B$7)</f>
        <v/>
      </c>
      <c r="Z58" t="str">
        <f>IF(D58="","",団体設定!$B$8)</f>
        <v/>
      </c>
    </row>
    <row r="59" spans="1:26" x14ac:dyDescent="0.15">
      <c r="A59">
        <v>58</v>
      </c>
      <c r="B59" s="1" t="str">
        <f>IF(D59="","",'初級(10級～)'!B64)</f>
        <v/>
      </c>
      <c r="C59" s="1" t="str">
        <f>IF(D59="","",'初級(10級～)'!C64)</f>
        <v/>
      </c>
      <c r="D59" t="str">
        <f>'初級(10級～)'!D64&amp;'初級(10級～)'!E64</f>
        <v/>
      </c>
      <c r="E59" t="str">
        <f>IF(D59="","",'初級(10級～)'!F64&amp;"/"&amp;'初級(10級～)'!H64&amp;"/"&amp;'初級(10級～)'!J64)</f>
        <v/>
      </c>
      <c r="F59" s="34" t="str">
        <f>IF(D59="","",団体設定!$B$5&amp;"年"&amp;団体設定!$D$5&amp;団体設定!$E$5&amp;団体設定!$F$5&amp;団体設定!$G$5)</f>
        <v/>
      </c>
      <c r="G59" s="33" t="str">
        <f t="shared" si="0"/>
        <v/>
      </c>
      <c r="H59" t="str">
        <f>'初級(10級～)'!Z64</f>
        <v/>
      </c>
      <c r="I59" t="str">
        <f>IF(D59="","",VLOOKUP(H59,計算!$B$16:$C$219,2,FALSE))</f>
        <v/>
      </c>
      <c r="J59" s="44" t="s">
        <v>62</v>
      </c>
      <c r="K59">
        <f t="shared" si="1"/>
        <v>0</v>
      </c>
      <c r="L59" s="52" t="e">
        <f t="shared" si="2"/>
        <v>#VALUE!</v>
      </c>
      <c r="M59" t="e">
        <f t="shared" si="3"/>
        <v>#VALUE!</v>
      </c>
      <c r="N59" t="str">
        <f t="shared" si="4"/>
        <v/>
      </c>
      <c r="O59" s="34" t="str">
        <f t="shared" si="8"/>
        <v/>
      </c>
      <c r="P59" s="54">
        <f>'初級(10級～)'!D64</f>
        <v>0</v>
      </c>
      <c r="Q59" s="34">
        <f>'初級(10級～)'!E64</f>
        <v>0</v>
      </c>
      <c r="R59" s="34">
        <f>'初級(10級～)'!F64</f>
        <v>0</v>
      </c>
      <c r="S59" s="34">
        <f>IF(H209="不合格","",'初級(10級～)'!H64)</f>
        <v>0</v>
      </c>
      <c r="T59" s="34">
        <f>IF(H209="不合格","",'初級(10級～)'!J64)</f>
        <v>0</v>
      </c>
      <c r="U59" t="e">
        <f>IF(H59="不合格",0,VLOOKUP(H59,計算!$U$2:$V$62,2,FALSE))</f>
        <v>#N/A</v>
      </c>
      <c r="V59" t="e">
        <f>IF(U59=0,"不合格",VLOOKUP(U59,計算!$T$3:$V$63,2))</f>
        <v>#N/A</v>
      </c>
      <c r="W59" t="str">
        <f t="shared" si="6"/>
        <v/>
      </c>
      <c r="X59" t="e">
        <f t="shared" si="7"/>
        <v>#N/A</v>
      </c>
      <c r="Y59" t="str">
        <f>IF(D59="","",団体設定!$B$7)</f>
        <v/>
      </c>
      <c r="Z59" t="str">
        <f>IF(D59="","",団体設定!$B$8)</f>
        <v/>
      </c>
    </row>
    <row r="60" spans="1:26" x14ac:dyDescent="0.15">
      <c r="A60">
        <v>59</v>
      </c>
      <c r="B60" s="1" t="str">
        <f>IF(D60="","",'初級(10級～)'!B65)</f>
        <v/>
      </c>
      <c r="C60" s="1" t="str">
        <f>IF(D60="","",'初級(10級～)'!C65)</f>
        <v/>
      </c>
      <c r="D60" t="str">
        <f>'初級(10級～)'!D65&amp;'初級(10級～)'!E65</f>
        <v/>
      </c>
      <c r="E60" t="str">
        <f>IF(D60="","",'初級(10級～)'!F65&amp;"/"&amp;'初級(10級～)'!H65&amp;"/"&amp;'初級(10級～)'!J65)</f>
        <v/>
      </c>
      <c r="F60" s="34" t="str">
        <f>IF(D60="","",団体設定!$B$5&amp;"年"&amp;団体設定!$D$5&amp;団体設定!$E$5&amp;団体設定!$F$5&amp;団体設定!$G$5)</f>
        <v/>
      </c>
      <c r="G60" s="33" t="str">
        <f t="shared" si="0"/>
        <v/>
      </c>
      <c r="H60" t="str">
        <f>'初級(10級～)'!Z65</f>
        <v/>
      </c>
      <c r="I60" t="str">
        <f>IF(D60="","",VLOOKUP(H60,計算!$B$16:$C$219,2,FALSE))</f>
        <v/>
      </c>
      <c r="J60" s="44" t="s">
        <v>62</v>
      </c>
      <c r="K60">
        <f t="shared" si="1"/>
        <v>0</v>
      </c>
      <c r="L60" s="52" t="e">
        <f t="shared" si="2"/>
        <v>#VALUE!</v>
      </c>
      <c r="M60" t="e">
        <f t="shared" si="3"/>
        <v>#VALUE!</v>
      </c>
      <c r="N60" t="str">
        <f t="shared" si="4"/>
        <v/>
      </c>
      <c r="O60" s="34" t="str">
        <f t="shared" si="8"/>
        <v/>
      </c>
      <c r="P60" s="54">
        <f>'初級(10級～)'!D65</f>
        <v>0</v>
      </c>
      <c r="Q60" s="34">
        <f>'初級(10級～)'!E65</f>
        <v>0</v>
      </c>
      <c r="R60" s="34">
        <f>'初級(10級～)'!F65</f>
        <v>0</v>
      </c>
      <c r="S60" s="34">
        <f>IF(H210="不合格","",'初級(10級～)'!H65)</f>
        <v>0</v>
      </c>
      <c r="T60" s="34">
        <f>IF(H210="不合格","",'初級(10級～)'!J65)</f>
        <v>0</v>
      </c>
      <c r="U60" t="e">
        <f>IF(H60="不合格",0,VLOOKUP(H60,計算!$U$2:$V$62,2,FALSE))</f>
        <v>#N/A</v>
      </c>
      <c r="V60" t="e">
        <f>IF(U60=0,"不合格",VLOOKUP(U60,計算!$T$3:$V$63,2))</f>
        <v>#N/A</v>
      </c>
      <c r="W60" t="str">
        <f t="shared" si="6"/>
        <v/>
      </c>
      <c r="X60" t="e">
        <f t="shared" si="7"/>
        <v>#N/A</v>
      </c>
      <c r="Y60" t="str">
        <f>IF(D60="","",団体設定!$B$7)</f>
        <v/>
      </c>
      <c r="Z60" t="str">
        <f>IF(D60="","",団体設定!$B$8)</f>
        <v/>
      </c>
    </row>
    <row r="61" spans="1:26" x14ac:dyDescent="0.15">
      <c r="A61">
        <v>60</v>
      </c>
      <c r="B61" s="1" t="str">
        <f>IF(D61="","",'初級(10級～)'!B66)</f>
        <v/>
      </c>
      <c r="C61" s="1" t="str">
        <f>IF(D61="","",'初級(10級～)'!C66)</f>
        <v/>
      </c>
      <c r="D61" t="str">
        <f>'初級(10級～)'!D66&amp;'初級(10級～)'!E66</f>
        <v/>
      </c>
      <c r="E61" t="str">
        <f>IF(D61="","",'初級(10級～)'!F66&amp;"/"&amp;'初級(10級～)'!H66&amp;"/"&amp;'初級(10級～)'!J66)</f>
        <v/>
      </c>
      <c r="F61" s="34" t="str">
        <f>IF(D61="","",団体設定!$B$5&amp;"年"&amp;団体設定!$D$5&amp;団体設定!$E$5&amp;団体設定!$F$5&amp;団体設定!$G$5)</f>
        <v/>
      </c>
      <c r="G61" s="33" t="str">
        <f t="shared" si="0"/>
        <v/>
      </c>
      <c r="H61" t="str">
        <f>'初級(10級～)'!Z66</f>
        <v/>
      </c>
      <c r="I61" t="str">
        <f>IF(D61="","",VLOOKUP(H61,計算!$B$16:$C$219,2,FALSE))</f>
        <v/>
      </c>
      <c r="J61" s="44" t="s">
        <v>62</v>
      </c>
      <c r="K61">
        <f t="shared" si="1"/>
        <v>0</v>
      </c>
      <c r="L61" s="52" t="e">
        <f t="shared" si="2"/>
        <v>#VALUE!</v>
      </c>
      <c r="M61" t="e">
        <f t="shared" si="3"/>
        <v>#VALUE!</v>
      </c>
      <c r="N61" t="str">
        <f t="shared" si="4"/>
        <v/>
      </c>
      <c r="O61" s="34" t="str">
        <f t="shared" si="8"/>
        <v/>
      </c>
      <c r="P61" s="54">
        <f>'初級(10級～)'!D66</f>
        <v>0</v>
      </c>
      <c r="Q61" s="34">
        <f>'初級(10級～)'!E66</f>
        <v>0</v>
      </c>
      <c r="R61" s="34">
        <f>'初級(10級～)'!F66</f>
        <v>0</v>
      </c>
      <c r="S61" s="34">
        <f>IF(H211="不合格","",'初級(10級～)'!H66)</f>
        <v>0</v>
      </c>
      <c r="T61" s="34">
        <f>IF(H211="不合格","",'初級(10級～)'!J66)</f>
        <v>0</v>
      </c>
      <c r="U61" t="e">
        <f>IF(H61="不合格",0,VLOOKUP(H61,計算!$U$2:$V$62,2,FALSE))</f>
        <v>#N/A</v>
      </c>
      <c r="V61" t="e">
        <f>IF(U61=0,"不合格",VLOOKUP(U61,計算!$T$3:$V$63,2))</f>
        <v>#N/A</v>
      </c>
      <c r="W61" t="str">
        <f t="shared" si="6"/>
        <v/>
      </c>
      <c r="X61" t="e">
        <f t="shared" si="7"/>
        <v>#N/A</v>
      </c>
      <c r="Y61" t="str">
        <f>IF(D61="","",団体設定!$B$7)</f>
        <v/>
      </c>
      <c r="Z61" t="str">
        <f>IF(D61="","",団体設定!$B$8)</f>
        <v/>
      </c>
    </row>
    <row r="62" spans="1:26" x14ac:dyDescent="0.15">
      <c r="A62">
        <v>61</v>
      </c>
      <c r="B62" s="1" t="str">
        <f>IF(D62="","",'初級(10級～)'!B67)</f>
        <v/>
      </c>
      <c r="C62" s="1" t="str">
        <f>IF(D62="","",'初級(10級～)'!C67)</f>
        <v/>
      </c>
      <c r="D62" t="str">
        <f>'初級(10級～)'!D67&amp;'初級(10級～)'!E67</f>
        <v/>
      </c>
      <c r="E62" t="str">
        <f>IF(D62="","",'初級(10級～)'!F67&amp;"/"&amp;'初級(10級～)'!H67&amp;"/"&amp;'初級(10級～)'!J67)</f>
        <v/>
      </c>
      <c r="F62" s="34" t="str">
        <f>IF(D62="","",団体設定!$B$5&amp;"年"&amp;団体設定!$D$5&amp;団体設定!$E$5&amp;団体設定!$F$5&amp;団体設定!$G$5)</f>
        <v/>
      </c>
      <c r="G62" s="33" t="str">
        <f t="shared" si="0"/>
        <v/>
      </c>
      <c r="H62" t="str">
        <f>'初級(10級～)'!Z67</f>
        <v/>
      </c>
      <c r="I62" t="str">
        <f>IF(D62="","",VLOOKUP(H62,計算!$B$16:$C$219,2,FALSE))</f>
        <v/>
      </c>
      <c r="J62" s="44" t="s">
        <v>62</v>
      </c>
      <c r="K62">
        <f t="shared" si="1"/>
        <v>0</v>
      </c>
      <c r="L62" s="52" t="e">
        <f t="shared" si="2"/>
        <v>#VALUE!</v>
      </c>
      <c r="M62" t="e">
        <f t="shared" si="3"/>
        <v>#VALUE!</v>
      </c>
      <c r="N62" t="str">
        <f t="shared" si="4"/>
        <v/>
      </c>
      <c r="O62" s="34" t="str">
        <f t="shared" si="8"/>
        <v/>
      </c>
      <c r="P62" s="54">
        <f>'初級(10級～)'!D67</f>
        <v>0</v>
      </c>
      <c r="Q62" s="34">
        <f>'初級(10級～)'!E67</f>
        <v>0</v>
      </c>
      <c r="R62" s="34">
        <f>'初級(10級～)'!F67</f>
        <v>0</v>
      </c>
      <c r="S62" s="34">
        <f>IF(H212="不合格","",'初級(10級～)'!H67)</f>
        <v>0</v>
      </c>
      <c r="T62" s="34">
        <f>IF(H212="不合格","",'初級(10級～)'!J67)</f>
        <v>0</v>
      </c>
      <c r="U62" t="e">
        <f>IF(H62="不合格",0,VLOOKUP(H62,計算!$U$2:$V$62,2,FALSE))</f>
        <v>#N/A</v>
      </c>
      <c r="V62" t="e">
        <f>IF(U62=0,"不合格",VLOOKUP(U62,計算!$T$3:$V$63,2))</f>
        <v>#N/A</v>
      </c>
      <c r="W62" t="str">
        <f t="shared" si="6"/>
        <v/>
      </c>
      <c r="X62" t="e">
        <f t="shared" si="7"/>
        <v>#N/A</v>
      </c>
      <c r="Y62" t="str">
        <f>IF(D62="","",団体設定!$B$7)</f>
        <v/>
      </c>
      <c r="Z62" t="str">
        <f>IF(D62="","",団体設定!$B$8)</f>
        <v/>
      </c>
    </row>
    <row r="63" spans="1:26" x14ac:dyDescent="0.15">
      <c r="A63">
        <v>62</v>
      </c>
      <c r="B63" s="1" t="str">
        <f>IF(D63="","",'初級(10級～)'!B68)</f>
        <v/>
      </c>
      <c r="C63" s="1" t="str">
        <f>IF(D63="","",'初級(10級～)'!C68)</f>
        <v/>
      </c>
      <c r="D63" t="str">
        <f>'初級(10級～)'!D68&amp;'初級(10級～)'!E68</f>
        <v/>
      </c>
      <c r="E63" t="str">
        <f>IF(D63="","",'初級(10級～)'!F68&amp;"/"&amp;'初級(10級～)'!H68&amp;"/"&amp;'初級(10級～)'!J68)</f>
        <v/>
      </c>
      <c r="F63" s="34" t="str">
        <f>IF(D63="","",団体設定!$B$5&amp;"年"&amp;団体設定!$D$5&amp;団体設定!$E$5&amp;団体設定!$F$5&amp;団体設定!$G$5)</f>
        <v/>
      </c>
      <c r="G63" s="33" t="str">
        <f t="shared" si="0"/>
        <v/>
      </c>
      <c r="H63" t="str">
        <f>'初級(10級～)'!Z68</f>
        <v/>
      </c>
      <c r="I63" t="str">
        <f>IF(D63="","",VLOOKUP(H63,計算!$B$16:$C$219,2,FALSE))</f>
        <v/>
      </c>
      <c r="J63" s="44" t="s">
        <v>62</v>
      </c>
      <c r="K63">
        <f t="shared" si="1"/>
        <v>0</v>
      </c>
      <c r="L63" s="52" t="e">
        <f t="shared" si="2"/>
        <v>#VALUE!</v>
      </c>
      <c r="M63" t="e">
        <f t="shared" si="3"/>
        <v>#VALUE!</v>
      </c>
      <c r="N63" t="str">
        <f t="shared" si="4"/>
        <v/>
      </c>
      <c r="O63" s="34" t="str">
        <f t="shared" si="8"/>
        <v/>
      </c>
      <c r="P63" s="54">
        <f>'初級(10級～)'!D68</f>
        <v>0</v>
      </c>
      <c r="Q63" s="34">
        <f>'初級(10級～)'!E68</f>
        <v>0</v>
      </c>
      <c r="R63" s="34">
        <f>'初級(10級～)'!F68</f>
        <v>0</v>
      </c>
      <c r="S63" s="34">
        <f>IF(H213="不合格","",'初級(10級～)'!H68)</f>
        <v>0</v>
      </c>
      <c r="T63" s="34">
        <f>IF(H213="不合格","",'初級(10級～)'!J68)</f>
        <v>0</v>
      </c>
      <c r="U63" t="e">
        <f>IF(H63="不合格",0,VLOOKUP(H63,計算!$U$2:$V$62,2,FALSE))</f>
        <v>#N/A</v>
      </c>
      <c r="V63" t="e">
        <f>IF(U63=0,"不合格",VLOOKUP(U63,計算!$T$3:$V$63,2))</f>
        <v>#N/A</v>
      </c>
      <c r="W63" t="str">
        <f t="shared" si="6"/>
        <v/>
      </c>
      <c r="X63" t="e">
        <f t="shared" si="7"/>
        <v>#N/A</v>
      </c>
      <c r="Y63" t="str">
        <f>IF(D63="","",団体設定!$B$7)</f>
        <v/>
      </c>
      <c r="Z63" t="str">
        <f>IF(D63="","",団体設定!$B$8)</f>
        <v/>
      </c>
    </row>
    <row r="64" spans="1:26" x14ac:dyDescent="0.15">
      <c r="A64">
        <v>63</v>
      </c>
      <c r="B64" s="1" t="str">
        <f>IF(D64="","",'初級(10級～)'!B69)</f>
        <v/>
      </c>
      <c r="C64" s="1" t="str">
        <f>IF(D64="","",'初級(10級～)'!C69)</f>
        <v/>
      </c>
      <c r="D64" t="str">
        <f>'初級(10級～)'!D69&amp;'初級(10級～)'!E69</f>
        <v/>
      </c>
      <c r="E64" t="str">
        <f>IF(D64="","",'初級(10級～)'!F69&amp;"/"&amp;'初級(10級～)'!H69&amp;"/"&amp;'初級(10級～)'!J69)</f>
        <v/>
      </c>
      <c r="F64" s="34" t="str">
        <f>IF(D64="","",団体設定!$B$5&amp;"年"&amp;団体設定!$D$5&amp;団体設定!$E$5&amp;団体設定!$F$5&amp;団体設定!$G$5)</f>
        <v/>
      </c>
      <c r="G64" s="33" t="str">
        <f t="shared" si="0"/>
        <v/>
      </c>
      <c r="H64" t="str">
        <f>'初級(10級～)'!Z69</f>
        <v/>
      </c>
      <c r="I64" t="str">
        <f>IF(D64="","",VLOOKUP(H64,計算!$B$16:$C$219,2,FALSE))</f>
        <v/>
      </c>
      <c r="J64" s="44" t="s">
        <v>62</v>
      </c>
      <c r="K64">
        <f t="shared" si="1"/>
        <v>0</v>
      </c>
      <c r="L64" s="52" t="e">
        <f t="shared" si="2"/>
        <v>#VALUE!</v>
      </c>
      <c r="M64" t="e">
        <f t="shared" si="3"/>
        <v>#VALUE!</v>
      </c>
      <c r="N64" t="str">
        <f t="shared" si="4"/>
        <v/>
      </c>
      <c r="O64" s="34" t="str">
        <f t="shared" si="8"/>
        <v/>
      </c>
      <c r="P64" s="54">
        <f>'初級(10級～)'!D69</f>
        <v>0</v>
      </c>
      <c r="Q64" s="34">
        <f>'初級(10級～)'!E69</f>
        <v>0</v>
      </c>
      <c r="R64" s="34">
        <f>'初級(10級～)'!F69</f>
        <v>0</v>
      </c>
      <c r="S64" s="34">
        <f>IF(H214="不合格","",'初級(10級～)'!H69)</f>
        <v>0</v>
      </c>
      <c r="T64" s="34">
        <f>IF(H214="不合格","",'初級(10級～)'!J69)</f>
        <v>0</v>
      </c>
      <c r="U64" t="e">
        <f>IF(H64="不合格",0,VLOOKUP(H64,計算!$U$2:$V$62,2,FALSE))</f>
        <v>#N/A</v>
      </c>
      <c r="V64" t="e">
        <f>IF(U64=0,"不合格",VLOOKUP(U64,計算!$T$3:$V$63,2))</f>
        <v>#N/A</v>
      </c>
      <c r="W64" t="str">
        <f t="shared" si="6"/>
        <v/>
      </c>
      <c r="X64" t="e">
        <f t="shared" si="7"/>
        <v>#N/A</v>
      </c>
      <c r="Y64" t="str">
        <f>IF(D64="","",団体設定!$B$7)</f>
        <v/>
      </c>
      <c r="Z64" t="str">
        <f>IF(D64="","",団体設定!$B$8)</f>
        <v/>
      </c>
    </row>
    <row r="65" spans="1:26" x14ac:dyDescent="0.15">
      <c r="A65">
        <v>64</v>
      </c>
      <c r="B65" s="1" t="str">
        <f>IF(D65="","",'初級(10級～)'!B70)</f>
        <v/>
      </c>
      <c r="C65" s="1" t="str">
        <f>IF(D65="","",'初級(10級～)'!C70)</f>
        <v/>
      </c>
      <c r="D65" t="str">
        <f>'初級(10級～)'!D70&amp;'初級(10級～)'!E70</f>
        <v/>
      </c>
      <c r="E65" t="str">
        <f>IF(D65="","",'初級(10級～)'!F70&amp;"/"&amp;'初級(10級～)'!H70&amp;"/"&amp;'初級(10級～)'!J70)</f>
        <v/>
      </c>
      <c r="F65" s="34" t="str">
        <f>IF(D65="","",団体設定!$B$5&amp;"年"&amp;団体設定!$D$5&amp;団体設定!$E$5&amp;団体設定!$F$5&amp;団体設定!$G$5)</f>
        <v/>
      </c>
      <c r="G65" s="33" t="str">
        <f t="shared" si="0"/>
        <v/>
      </c>
      <c r="H65" t="str">
        <f>'初級(10級～)'!Z70</f>
        <v/>
      </c>
      <c r="I65" t="str">
        <f>IF(D65="","",VLOOKUP(H65,計算!$B$16:$C$219,2,FALSE))</f>
        <v/>
      </c>
      <c r="J65" s="44" t="s">
        <v>62</v>
      </c>
      <c r="K65">
        <f t="shared" si="1"/>
        <v>0</v>
      </c>
      <c r="L65" s="52" t="e">
        <f t="shared" si="2"/>
        <v>#VALUE!</v>
      </c>
      <c r="M65" t="e">
        <f t="shared" si="3"/>
        <v>#VALUE!</v>
      </c>
      <c r="N65" t="str">
        <f t="shared" si="4"/>
        <v/>
      </c>
      <c r="O65" s="34" t="str">
        <f t="shared" si="8"/>
        <v/>
      </c>
      <c r="P65" s="54">
        <f>'初級(10級～)'!D70</f>
        <v>0</v>
      </c>
      <c r="Q65" s="34">
        <f>'初級(10級～)'!E70</f>
        <v>0</v>
      </c>
      <c r="R65" s="34">
        <f>'初級(10級～)'!F70</f>
        <v>0</v>
      </c>
      <c r="S65" s="34">
        <f>IF(H215="不合格","",'初級(10級～)'!H70)</f>
        <v>0</v>
      </c>
      <c r="T65" s="34">
        <f>IF(H215="不合格","",'初級(10級～)'!J70)</f>
        <v>0</v>
      </c>
      <c r="U65" t="e">
        <f>IF(H65="不合格",0,VLOOKUP(H65,計算!$U$2:$V$62,2,FALSE))</f>
        <v>#N/A</v>
      </c>
      <c r="V65" t="e">
        <f>IF(U65=0,"不合格",VLOOKUP(U65,計算!$T$3:$V$63,2))</f>
        <v>#N/A</v>
      </c>
      <c r="W65" t="str">
        <f t="shared" si="6"/>
        <v/>
      </c>
      <c r="X65" t="e">
        <f t="shared" si="7"/>
        <v>#N/A</v>
      </c>
      <c r="Y65" t="str">
        <f>IF(D65="","",団体設定!$B$7)</f>
        <v/>
      </c>
      <c r="Z65" t="str">
        <f>IF(D65="","",団体設定!$B$8)</f>
        <v/>
      </c>
    </row>
    <row r="66" spans="1:26" x14ac:dyDescent="0.15">
      <c r="A66">
        <v>65</v>
      </c>
      <c r="B66" s="1" t="str">
        <f>IF(D66="","",'初級(10級～)'!B71)</f>
        <v/>
      </c>
      <c r="C66" s="1" t="str">
        <f>IF(D66="","",'初級(10級～)'!C71)</f>
        <v/>
      </c>
      <c r="D66" t="str">
        <f>'初級(10級～)'!D71&amp;'初級(10級～)'!E71</f>
        <v/>
      </c>
      <c r="E66" t="str">
        <f>IF(D66="","",'初級(10級～)'!F71&amp;"/"&amp;'初級(10級～)'!H71&amp;"/"&amp;'初級(10級～)'!J71)</f>
        <v/>
      </c>
      <c r="F66" s="34" t="str">
        <f>IF(D66="","",団体設定!$B$5&amp;"年"&amp;団体設定!$D$5&amp;団体設定!$E$5&amp;団体設定!$F$5&amp;団体設定!$G$5)</f>
        <v/>
      </c>
      <c r="G66" s="33" t="str">
        <f t="shared" ref="G66:G129" si="9">IF(D66="","",DATEVALUE(F66))</f>
        <v/>
      </c>
      <c r="H66" t="str">
        <f>'初級(10級～)'!Z71</f>
        <v/>
      </c>
      <c r="I66" t="str">
        <f>IF(D66="","",VLOOKUP(H66,計算!$B$16:$C$219,2,FALSE))</f>
        <v/>
      </c>
      <c r="J66" s="44" t="s">
        <v>62</v>
      </c>
      <c r="K66">
        <f t="shared" ref="K66:K129" si="10">IF(D66="",0,1)</f>
        <v>0</v>
      </c>
      <c r="L66" s="52" t="e">
        <f t="shared" ref="L66:L129" si="11">DATESTRING(E66)</f>
        <v>#VALUE!</v>
      </c>
      <c r="M66" t="e">
        <f t="shared" ref="M66:M129" si="12">TEXT(L66,"ggge年m月d日")&amp;"生"</f>
        <v>#VALUE!</v>
      </c>
      <c r="N66" t="str">
        <f t="shared" ref="N66:N129" si="13">IF(H66="不合格","",B66)</f>
        <v/>
      </c>
      <c r="O66" s="34" t="str">
        <f t="shared" ref="O66:O97" si="14">C66</f>
        <v/>
      </c>
      <c r="P66" s="54">
        <f>'初級(10級～)'!D71</f>
        <v>0</v>
      </c>
      <c r="Q66" s="34">
        <f>'初級(10級～)'!E71</f>
        <v>0</v>
      </c>
      <c r="R66" s="34">
        <f>'初級(10級～)'!F71</f>
        <v>0</v>
      </c>
      <c r="S66" s="34">
        <f>IF(H216="不合格","",'初級(10級～)'!H71)</f>
        <v>0</v>
      </c>
      <c r="T66" s="34">
        <f>IF(H216="不合格","",'初級(10級～)'!J71)</f>
        <v>0</v>
      </c>
      <c r="U66" t="e">
        <f>IF(H66="不合格",0,VLOOKUP(H66,計算!$U$2:$V$62,2,FALSE))</f>
        <v>#N/A</v>
      </c>
      <c r="V66" t="e">
        <f>IF(U66=0,"不合格",VLOOKUP(U66,計算!$T$3:$V$63,2))</f>
        <v>#N/A</v>
      </c>
      <c r="W66" t="str">
        <f t="shared" ref="W66:W129" si="15">H66</f>
        <v/>
      </c>
      <c r="X66" t="e">
        <f t="shared" ref="X66:X129" si="16">IF(W66=V66,0,1)</f>
        <v>#N/A</v>
      </c>
      <c r="Y66" t="str">
        <f>IF(D66="","",団体設定!$B$7)</f>
        <v/>
      </c>
      <c r="Z66" t="str">
        <f>IF(D66="","",団体設定!$B$8)</f>
        <v/>
      </c>
    </row>
    <row r="67" spans="1:26" x14ac:dyDescent="0.15">
      <c r="A67">
        <v>66</v>
      </c>
      <c r="B67" s="1" t="str">
        <f>IF(D67="","",'初級(10級～)'!B72)</f>
        <v/>
      </c>
      <c r="C67" s="1" t="str">
        <f>IF(D67="","",'初級(10級～)'!C72)</f>
        <v/>
      </c>
      <c r="D67" t="str">
        <f>'初級(10級～)'!D72&amp;'初級(10級～)'!E72</f>
        <v/>
      </c>
      <c r="E67" t="str">
        <f>IF(D67="","",'初級(10級～)'!F72&amp;"/"&amp;'初級(10級～)'!H72&amp;"/"&amp;'初級(10級～)'!J72)</f>
        <v/>
      </c>
      <c r="F67" s="34" t="str">
        <f>IF(D67="","",団体設定!$B$5&amp;"年"&amp;団体設定!$D$5&amp;団体設定!$E$5&amp;団体設定!$F$5&amp;団体設定!$G$5)</f>
        <v/>
      </c>
      <c r="G67" s="33" t="str">
        <f t="shared" si="9"/>
        <v/>
      </c>
      <c r="H67" t="str">
        <f>'初級(10級～)'!Z72</f>
        <v/>
      </c>
      <c r="I67" t="str">
        <f>IF(D67="","",VLOOKUP(H67,計算!$B$16:$C$219,2,FALSE))</f>
        <v/>
      </c>
      <c r="J67" s="44" t="s">
        <v>62</v>
      </c>
      <c r="K67">
        <f t="shared" si="10"/>
        <v>0</v>
      </c>
      <c r="L67" s="52" t="e">
        <f t="shared" si="11"/>
        <v>#VALUE!</v>
      </c>
      <c r="M67" t="e">
        <f t="shared" si="12"/>
        <v>#VALUE!</v>
      </c>
      <c r="N67" t="str">
        <f t="shared" si="13"/>
        <v/>
      </c>
      <c r="O67" s="34" t="str">
        <f t="shared" si="14"/>
        <v/>
      </c>
      <c r="P67" s="54">
        <f>'初級(10級～)'!D72</f>
        <v>0</v>
      </c>
      <c r="Q67" s="34">
        <f>'初級(10級～)'!E72</f>
        <v>0</v>
      </c>
      <c r="R67" s="34">
        <f>'初級(10級～)'!F72</f>
        <v>0</v>
      </c>
      <c r="S67" s="34">
        <f>IF(H217="不合格","",'初級(10級～)'!H72)</f>
        <v>0</v>
      </c>
      <c r="T67" s="34">
        <f>IF(H217="不合格","",'初級(10級～)'!J72)</f>
        <v>0</v>
      </c>
      <c r="U67" t="e">
        <f>IF(H67="不合格",0,VLOOKUP(H67,計算!$U$2:$V$62,2,FALSE))</f>
        <v>#N/A</v>
      </c>
      <c r="V67" t="e">
        <f>IF(U67=0,"不合格",VLOOKUP(U67,計算!$T$3:$V$63,2))</f>
        <v>#N/A</v>
      </c>
      <c r="W67" t="str">
        <f t="shared" si="15"/>
        <v/>
      </c>
      <c r="X67" t="e">
        <f t="shared" si="16"/>
        <v>#N/A</v>
      </c>
      <c r="Y67" t="str">
        <f>IF(D67="","",団体設定!$B$7)</f>
        <v/>
      </c>
      <c r="Z67" t="str">
        <f>IF(D67="","",団体設定!$B$8)</f>
        <v/>
      </c>
    </row>
    <row r="68" spans="1:26" x14ac:dyDescent="0.15">
      <c r="A68">
        <v>67</v>
      </c>
      <c r="B68" s="1" t="str">
        <f>IF(D68="","",'初級(10級～)'!B73)</f>
        <v/>
      </c>
      <c r="C68" s="1" t="str">
        <f>IF(D68="","",'初級(10級～)'!C73)</f>
        <v/>
      </c>
      <c r="D68" t="str">
        <f>'初級(10級～)'!D73&amp;'初級(10級～)'!E73</f>
        <v/>
      </c>
      <c r="E68" t="str">
        <f>IF(D68="","",'初級(10級～)'!F73&amp;"/"&amp;'初級(10級～)'!H73&amp;"/"&amp;'初級(10級～)'!J73)</f>
        <v/>
      </c>
      <c r="F68" s="34" t="str">
        <f>IF(D68="","",団体設定!$B$5&amp;"年"&amp;団体設定!$D$5&amp;団体設定!$E$5&amp;団体設定!$F$5&amp;団体設定!$G$5)</f>
        <v/>
      </c>
      <c r="G68" s="33" t="str">
        <f t="shared" si="9"/>
        <v/>
      </c>
      <c r="H68" t="str">
        <f>'初級(10級～)'!Z73</f>
        <v/>
      </c>
      <c r="I68" t="str">
        <f>IF(D68="","",VLOOKUP(H68,計算!$B$16:$C$219,2,FALSE))</f>
        <v/>
      </c>
      <c r="J68" s="44" t="s">
        <v>62</v>
      </c>
      <c r="K68">
        <f t="shared" si="10"/>
        <v>0</v>
      </c>
      <c r="L68" s="52" t="e">
        <f t="shared" si="11"/>
        <v>#VALUE!</v>
      </c>
      <c r="M68" t="e">
        <f t="shared" si="12"/>
        <v>#VALUE!</v>
      </c>
      <c r="N68" t="str">
        <f t="shared" si="13"/>
        <v/>
      </c>
      <c r="O68" s="34" t="str">
        <f t="shared" si="14"/>
        <v/>
      </c>
      <c r="P68" s="54">
        <f>'初級(10級～)'!D73</f>
        <v>0</v>
      </c>
      <c r="Q68" s="34">
        <f>'初級(10級～)'!E73</f>
        <v>0</v>
      </c>
      <c r="R68" s="34">
        <f>'初級(10級～)'!F73</f>
        <v>0</v>
      </c>
      <c r="S68" s="34">
        <f>IF(H218="不合格","",'初級(10級～)'!H73)</f>
        <v>0</v>
      </c>
      <c r="T68" s="34">
        <f>IF(H218="不合格","",'初級(10級～)'!J73)</f>
        <v>0</v>
      </c>
      <c r="U68" t="e">
        <f>IF(H68="不合格",0,VLOOKUP(H68,計算!$U$2:$V$62,2,FALSE))</f>
        <v>#N/A</v>
      </c>
      <c r="V68" t="e">
        <f>IF(U68=0,"不合格",VLOOKUP(U68,計算!$T$3:$V$63,2))</f>
        <v>#N/A</v>
      </c>
      <c r="W68" t="str">
        <f t="shared" si="15"/>
        <v/>
      </c>
      <c r="X68" t="e">
        <f t="shared" si="16"/>
        <v>#N/A</v>
      </c>
      <c r="Y68" t="str">
        <f>IF(D68="","",団体設定!$B$7)</f>
        <v/>
      </c>
      <c r="Z68" t="str">
        <f>IF(D68="","",団体設定!$B$8)</f>
        <v/>
      </c>
    </row>
    <row r="69" spans="1:26" x14ac:dyDescent="0.15">
      <c r="A69">
        <v>68</v>
      </c>
      <c r="B69" s="1" t="str">
        <f>IF(D69="","",'初級(10級～)'!B74)</f>
        <v/>
      </c>
      <c r="C69" s="1" t="str">
        <f>IF(D69="","",'初級(10級～)'!C74)</f>
        <v/>
      </c>
      <c r="D69" t="str">
        <f>'初級(10級～)'!D74&amp;'初級(10級～)'!E74</f>
        <v/>
      </c>
      <c r="E69" t="str">
        <f>IF(D69="","",'初級(10級～)'!F74&amp;"/"&amp;'初級(10級～)'!H74&amp;"/"&amp;'初級(10級～)'!J74)</f>
        <v/>
      </c>
      <c r="F69" s="34" t="str">
        <f>IF(D69="","",団体設定!$B$5&amp;"年"&amp;団体設定!$D$5&amp;団体設定!$E$5&amp;団体設定!$F$5&amp;団体設定!$G$5)</f>
        <v/>
      </c>
      <c r="G69" s="33" t="str">
        <f t="shared" si="9"/>
        <v/>
      </c>
      <c r="H69" t="str">
        <f>'初級(10級～)'!Z74</f>
        <v/>
      </c>
      <c r="I69" t="str">
        <f>IF(D69="","",VLOOKUP(H69,計算!$B$16:$C$219,2,FALSE))</f>
        <v/>
      </c>
      <c r="J69" s="44" t="s">
        <v>62</v>
      </c>
      <c r="K69">
        <f t="shared" si="10"/>
        <v>0</v>
      </c>
      <c r="L69" s="52" t="e">
        <f t="shared" si="11"/>
        <v>#VALUE!</v>
      </c>
      <c r="M69" t="e">
        <f t="shared" si="12"/>
        <v>#VALUE!</v>
      </c>
      <c r="N69" t="str">
        <f t="shared" si="13"/>
        <v/>
      </c>
      <c r="O69" s="34" t="str">
        <f t="shared" si="14"/>
        <v/>
      </c>
      <c r="P69" s="54">
        <f>'初級(10級～)'!D74</f>
        <v>0</v>
      </c>
      <c r="Q69" s="34">
        <f>'初級(10級～)'!E74</f>
        <v>0</v>
      </c>
      <c r="R69" s="34">
        <f>'初級(10級～)'!F74</f>
        <v>0</v>
      </c>
      <c r="S69" s="34">
        <f>IF(H219="不合格","",'初級(10級～)'!H74)</f>
        <v>0</v>
      </c>
      <c r="T69" s="34">
        <f>IF(H219="不合格","",'初級(10級～)'!J74)</f>
        <v>0</v>
      </c>
      <c r="U69" t="e">
        <f>IF(H69="不合格",0,VLOOKUP(H69,計算!$U$2:$V$62,2,FALSE))</f>
        <v>#N/A</v>
      </c>
      <c r="V69" t="e">
        <f>IF(U69=0,"不合格",VLOOKUP(U69,計算!$T$3:$V$63,2))</f>
        <v>#N/A</v>
      </c>
      <c r="W69" t="str">
        <f t="shared" si="15"/>
        <v/>
      </c>
      <c r="X69" t="e">
        <f t="shared" si="16"/>
        <v>#N/A</v>
      </c>
      <c r="Y69" t="str">
        <f>IF(D69="","",団体設定!$B$7)</f>
        <v/>
      </c>
      <c r="Z69" t="str">
        <f>IF(D69="","",団体設定!$B$8)</f>
        <v/>
      </c>
    </row>
    <row r="70" spans="1:26" x14ac:dyDescent="0.15">
      <c r="A70">
        <v>69</v>
      </c>
      <c r="B70" s="1" t="str">
        <f>IF(D70="","",'初級(10級～)'!B75)</f>
        <v/>
      </c>
      <c r="C70" s="1" t="str">
        <f>IF(D70="","",'初級(10級～)'!C75)</f>
        <v/>
      </c>
      <c r="D70" t="str">
        <f>'初級(10級～)'!D75&amp;'初級(10級～)'!E75</f>
        <v/>
      </c>
      <c r="E70" t="str">
        <f>IF(D70="","",'初級(10級～)'!F75&amp;"/"&amp;'初級(10級～)'!H75&amp;"/"&amp;'初級(10級～)'!J75)</f>
        <v/>
      </c>
      <c r="F70" s="34" t="str">
        <f>IF(D70="","",団体設定!$B$5&amp;"年"&amp;団体設定!$D$5&amp;団体設定!$E$5&amp;団体設定!$F$5&amp;団体設定!$G$5)</f>
        <v/>
      </c>
      <c r="G70" s="33" t="str">
        <f t="shared" si="9"/>
        <v/>
      </c>
      <c r="H70" t="str">
        <f>'初級(10級～)'!Z75</f>
        <v/>
      </c>
      <c r="I70" t="str">
        <f>IF(D70="","",VLOOKUP(H70,計算!$B$16:$C$219,2,FALSE))</f>
        <v/>
      </c>
      <c r="J70" s="44" t="s">
        <v>62</v>
      </c>
      <c r="K70">
        <f t="shared" si="10"/>
        <v>0</v>
      </c>
      <c r="L70" s="52" t="e">
        <f t="shared" si="11"/>
        <v>#VALUE!</v>
      </c>
      <c r="M70" t="e">
        <f t="shared" si="12"/>
        <v>#VALUE!</v>
      </c>
      <c r="N70" t="str">
        <f t="shared" si="13"/>
        <v/>
      </c>
      <c r="O70" s="34" t="str">
        <f t="shared" si="14"/>
        <v/>
      </c>
      <c r="P70" s="54">
        <f>'初級(10級～)'!D75</f>
        <v>0</v>
      </c>
      <c r="Q70" s="34">
        <f>'初級(10級～)'!E75</f>
        <v>0</v>
      </c>
      <c r="R70" s="34">
        <f>'初級(10級～)'!F75</f>
        <v>0</v>
      </c>
      <c r="S70" s="34">
        <f>IF(H220="不合格","",'初級(10級～)'!H75)</f>
        <v>0</v>
      </c>
      <c r="T70" s="34">
        <f>IF(H220="不合格","",'初級(10級～)'!J75)</f>
        <v>0</v>
      </c>
      <c r="U70" t="e">
        <f>IF(H70="不合格",0,VLOOKUP(H70,計算!$U$2:$V$62,2,FALSE))</f>
        <v>#N/A</v>
      </c>
      <c r="V70" t="e">
        <f>IF(U70=0,"不合格",VLOOKUP(U70,計算!$T$3:$V$63,2))</f>
        <v>#N/A</v>
      </c>
      <c r="W70" t="str">
        <f t="shared" si="15"/>
        <v/>
      </c>
      <c r="X70" t="e">
        <f t="shared" si="16"/>
        <v>#N/A</v>
      </c>
      <c r="Y70" t="str">
        <f>IF(D70="","",団体設定!$B$7)</f>
        <v/>
      </c>
      <c r="Z70" t="str">
        <f>IF(D70="","",団体設定!$B$8)</f>
        <v/>
      </c>
    </row>
    <row r="71" spans="1:26" x14ac:dyDescent="0.15">
      <c r="A71">
        <v>70</v>
      </c>
      <c r="B71" s="1" t="str">
        <f>IF(D71="","",'初級(10級～)'!B76)</f>
        <v/>
      </c>
      <c r="C71" s="1" t="str">
        <f>IF(D71="","",'初級(10級～)'!C76)</f>
        <v/>
      </c>
      <c r="D71" t="str">
        <f>'初級(10級～)'!D76&amp;'初級(10級～)'!E76</f>
        <v/>
      </c>
      <c r="E71" t="str">
        <f>IF(D71="","",'初級(10級～)'!F76&amp;"/"&amp;'初級(10級～)'!H76&amp;"/"&amp;'初級(10級～)'!J76)</f>
        <v/>
      </c>
      <c r="F71" s="34" t="str">
        <f>IF(D71="","",団体設定!$B$5&amp;"年"&amp;団体設定!$D$5&amp;団体設定!$E$5&amp;団体設定!$F$5&amp;団体設定!$G$5)</f>
        <v/>
      </c>
      <c r="G71" s="33" t="str">
        <f t="shared" si="9"/>
        <v/>
      </c>
      <c r="H71" t="str">
        <f>'初級(10級～)'!Z76</f>
        <v/>
      </c>
      <c r="I71" t="str">
        <f>IF(D71="","",VLOOKUP(H71,計算!$B$16:$C$219,2,FALSE))</f>
        <v/>
      </c>
      <c r="J71" s="44" t="s">
        <v>62</v>
      </c>
      <c r="K71">
        <f t="shared" si="10"/>
        <v>0</v>
      </c>
      <c r="L71" s="52" t="e">
        <f t="shared" si="11"/>
        <v>#VALUE!</v>
      </c>
      <c r="M71" t="e">
        <f t="shared" si="12"/>
        <v>#VALUE!</v>
      </c>
      <c r="N71" t="str">
        <f t="shared" si="13"/>
        <v/>
      </c>
      <c r="O71" s="34" t="str">
        <f t="shared" si="14"/>
        <v/>
      </c>
      <c r="P71" s="54">
        <f>'初級(10級～)'!D76</f>
        <v>0</v>
      </c>
      <c r="Q71" s="34">
        <f>'初級(10級～)'!E76</f>
        <v>0</v>
      </c>
      <c r="R71" s="34">
        <f>'初級(10級～)'!F76</f>
        <v>0</v>
      </c>
      <c r="S71" s="34">
        <f>IF(H221="不合格","",'初級(10級～)'!H76)</f>
        <v>0</v>
      </c>
      <c r="T71" s="34">
        <f>IF(H221="不合格","",'初級(10級～)'!J76)</f>
        <v>0</v>
      </c>
      <c r="U71" t="e">
        <f>IF(H71="不合格",0,VLOOKUP(H71,計算!$U$2:$V$62,2,FALSE))</f>
        <v>#N/A</v>
      </c>
      <c r="V71" t="e">
        <f>IF(U71=0,"不合格",VLOOKUP(U71,計算!$T$3:$V$63,2))</f>
        <v>#N/A</v>
      </c>
      <c r="W71" t="str">
        <f t="shared" si="15"/>
        <v/>
      </c>
      <c r="X71" t="e">
        <f t="shared" si="16"/>
        <v>#N/A</v>
      </c>
      <c r="Y71" t="str">
        <f>IF(D71="","",団体設定!$B$7)</f>
        <v/>
      </c>
      <c r="Z71" t="str">
        <f>IF(D71="","",団体設定!$B$8)</f>
        <v/>
      </c>
    </row>
    <row r="72" spans="1:26" x14ac:dyDescent="0.15">
      <c r="A72">
        <v>71</v>
      </c>
      <c r="B72" s="1" t="str">
        <f>IF(D72="","",'初級(10級～)'!B77)</f>
        <v/>
      </c>
      <c r="C72" s="1" t="str">
        <f>IF(D72="","",'初級(10級～)'!C77)</f>
        <v/>
      </c>
      <c r="D72" t="str">
        <f>'初級(10級～)'!D77&amp;'初級(10級～)'!E77</f>
        <v/>
      </c>
      <c r="E72" t="str">
        <f>IF(D72="","",'初級(10級～)'!F77&amp;"/"&amp;'初級(10級～)'!H77&amp;"/"&amp;'初級(10級～)'!J77)</f>
        <v/>
      </c>
      <c r="F72" s="34" t="str">
        <f>IF(D72="","",団体設定!$B$5&amp;"年"&amp;団体設定!$D$5&amp;団体設定!$E$5&amp;団体設定!$F$5&amp;団体設定!$G$5)</f>
        <v/>
      </c>
      <c r="G72" s="33" t="str">
        <f t="shared" si="9"/>
        <v/>
      </c>
      <c r="H72" t="str">
        <f>'初級(10級～)'!Z77</f>
        <v/>
      </c>
      <c r="I72" t="str">
        <f>IF(D72="","",VLOOKUP(H72,計算!$B$16:$C$219,2,FALSE))</f>
        <v/>
      </c>
      <c r="J72" s="44" t="s">
        <v>62</v>
      </c>
      <c r="K72">
        <f t="shared" si="10"/>
        <v>0</v>
      </c>
      <c r="L72" s="52" t="e">
        <f t="shared" si="11"/>
        <v>#VALUE!</v>
      </c>
      <c r="M72" t="e">
        <f t="shared" si="12"/>
        <v>#VALUE!</v>
      </c>
      <c r="N72" t="str">
        <f t="shared" si="13"/>
        <v/>
      </c>
      <c r="O72" s="34" t="str">
        <f t="shared" si="14"/>
        <v/>
      </c>
      <c r="P72" s="54">
        <f>'初級(10級～)'!D77</f>
        <v>0</v>
      </c>
      <c r="Q72" s="34">
        <f>'初級(10級～)'!E77</f>
        <v>0</v>
      </c>
      <c r="R72" s="34">
        <f>'初級(10級～)'!F77</f>
        <v>0</v>
      </c>
      <c r="S72" s="34">
        <f>IF(H222="不合格","",'初級(10級～)'!H77)</f>
        <v>0</v>
      </c>
      <c r="T72" s="34">
        <f>IF(H222="不合格","",'初級(10級～)'!J77)</f>
        <v>0</v>
      </c>
      <c r="U72" t="e">
        <f>IF(H72="不合格",0,VLOOKUP(H72,計算!$U$2:$V$62,2,FALSE))</f>
        <v>#N/A</v>
      </c>
      <c r="V72" t="e">
        <f>IF(U72=0,"不合格",VLOOKUP(U72,計算!$T$3:$V$63,2))</f>
        <v>#N/A</v>
      </c>
      <c r="W72" t="str">
        <f t="shared" si="15"/>
        <v/>
      </c>
      <c r="X72" t="e">
        <f t="shared" si="16"/>
        <v>#N/A</v>
      </c>
      <c r="Y72" t="str">
        <f>IF(D72="","",団体設定!$B$7)</f>
        <v/>
      </c>
      <c r="Z72" t="str">
        <f>IF(D72="","",団体設定!$B$8)</f>
        <v/>
      </c>
    </row>
    <row r="73" spans="1:26" x14ac:dyDescent="0.15">
      <c r="A73">
        <v>72</v>
      </c>
      <c r="B73" s="1" t="str">
        <f>IF(D73="","",'初級(10級～)'!B78)</f>
        <v/>
      </c>
      <c r="C73" s="1" t="str">
        <f>IF(D73="","",'初級(10級～)'!C78)</f>
        <v/>
      </c>
      <c r="D73" t="str">
        <f>'初級(10級～)'!D78&amp;'初級(10級～)'!E78</f>
        <v/>
      </c>
      <c r="E73" t="str">
        <f>IF(D73="","",'初級(10級～)'!F78&amp;"/"&amp;'初級(10級～)'!H78&amp;"/"&amp;'初級(10級～)'!J78)</f>
        <v/>
      </c>
      <c r="F73" s="34" t="str">
        <f>IF(D73="","",団体設定!$B$5&amp;"年"&amp;団体設定!$D$5&amp;団体設定!$E$5&amp;団体設定!$F$5&amp;団体設定!$G$5)</f>
        <v/>
      </c>
      <c r="G73" s="33" t="str">
        <f t="shared" si="9"/>
        <v/>
      </c>
      <c r="H73" t="str">
        <f>'初級(10級～)'!Z78</f>
        <v/>
      </c>
      <c r="I73" t="str">
        <f>IF(D73="","",VLOOKUP(H73,計算!$B$16:$C$219,2,FALSE))</f>
        <v/>
      </c>
      <c r="J73" s="44" t="s">
        <v>62</v>
      </c>
      <c r="K73">
        <f t="shared" si="10"/>
        <v>0</v>
      </c>
      <c r="L73" s="52" t="e">
        <f t="shared" si="11"/>
        <v>#VALUE!</v>
      </c>
      <c r="M73" t="e">
        <f t="shared" si="12"/>
        <v>#VALUE!</v>
      </c>
      <c r="N73" t="str">
        <f t="shared" si="13"/>
        <v/>
      </c>
      <c r="O73" s="34" t="str">
        <f t="shared" si="14"/>
        <v/>
      </c>
      <c r="P73" s="54">
        <f>'初級(10級～)'!D78</f>
        <v>0</v>
      </c>
      <c r="Q73" s="34">
        <f>'初級(10級～)'!E78</f>
        <v>0</v>
      </c>
      <c r="R73" s="34">
        <f>'初級(10級～)'!F78</f>
        <v>0</v>
      </c>
      <c r="S73" s="34">
        <f>IF(H223="不合格","",'初級(10級～)'!H78)</f>
        <v>0</v>
      </c>
      <c r="T73" s="34">
        <f>IF(H223="不合格","",'初級(10級～)'!J78)</f>
        <v>0</v>
      </c>
      <c r="U73" t="e">
        <f>IF(H73="不合格",0,VLOOKUP(H73,計算!$U$2:$V$62,2,FALSE))</f>
        <v>#N/A</v>
      </c>
      <c r="V73" t="e">
        <f>IF(U73=0,"不合格",VLOOKUP(U73,計算!$T$3:$V$63,2))</f>
        <v>#N/A</v>
      </c>
      <c r="W73" t="str">
        <f t="shared" si="15"/>
        <v/>
      </c>
      <c r="X73" t="e">
        <f t="shared" si="16"/>
        <v>#N/A</v>
      </c>
      <c r="Y73" t="str">
        <f>IF(D73="","",団体設定!$B$7)</f>
        <v/>
      </c>
      <c r="Z73" t="str">
        <f>IF(D73="","",団体設定!$B$8)</f>
        <v/>
      </c>
    </row>
    <row r="74" spans="1:26" x14ac:dyDescent="0.15">
      <c r="A74">
        <v>73</v>
      </c>
      <c r="B74" s="1" t="str">
        <f>IF(D74="","",'初級(10級～)'!B79)</f>
        <v/>
      </c>
      <c r="C74" s="1" t="str">
        <f>IF(D74="","",'初級(10級～)'!C79)</f>
        <v/>
      </c>
      <c r="D74" t="str">
        <f>'初級(10級～)'!D79&amp;'初級(10級～)'!E79</f>
        <v/>
      </c>
      <c r="E74" t="str">
        <f>IF(D74="","",'初級(10級～)'!F79&amp;"/"&amp;'初級(10級～)'!H79&amp;"/"&amp;'初級(10級～)'!J79)</f>
        <v/>
      </c>
      <c r="F74" s="34" t="str">
        <f>IF(D74="","",団体設定!$B$5&amp;"年"&amp;団体設定!$D$5&amp;団体設定!$E$5&amp;団体設定!$F$5&amp;団体設定!$G$5)</f>
        <v/>
      </c>
      <c r="G74" s="33" t="str">
        <f t="shared" si="9"/>
        <v/>
      </c>
      <c r="H74" t="str">
        <f>'初級(10級～)'!Z79</f>
        <v/>
      </c>
      <c r="I74" t="str">
        <f>IF(D74="","",VLOOKUP(H74,計算!$B$16:$C$219,2,FALSE))</f>
        <v/>
      </c>
      <c r="J74" s="44" t="s">
        <v>62</v>
      </c>
      <c r="K74">
        <f t="shared" si="10"/>
        <v>0</v>
      </c>
      <c r="L74" s="52" t="e">
        <f t="shared" si="11"/>
        <v>#VALUE!</v>
      </c>
      <c r="M74" t="e">
        <f t="shared" si="12"/>
        <v>#VALUE!</v>
      </c>
      <c r="N74" t="str">
        <f t="shared" si="13"/>
        <v/>
      </c>
      <c r="O74" s="34" t="str">
        <f t="shared" si="14"/>
        <v/>
      </c>
      <c r="P74" s="54">
        <f>'初級(10級～)'!D79</f>
        <v>0</v>
      </c>
      <c r="Q74" s="34">
        <f>'初級(10級～)'!E79</f>
        <v>0</v>
      </c>
      <c r="R74" s="34">
        <f>'初級(10級～)'!F79</f>
        <v>0</v>
      </c>
      <c r="S74" s="34">
        <f>IF(H224="不合格","",'初級(10級～)'!H79)</f>
        <v>0</v>
      </c>
      <c r="T74" s="34">
        <f>IF(H224="不合格","",'初級(10級～)'!J79)</f>
        <v>0</v>
      </c>
      <c r="U74" t="e">
        <f>IF(H74="不合格",0,VLOOKUP(H74,計算!$U$2:$V$62,2,FALSE))</f>
        <v>#N/A</v>
      </c>
      <c r="V74" t="e">
        <f>IF(U74=0,"不合格",VLOOKUP(U74,計算!$T$3:$V$63,2))</f>
        <v>#N/A</v>
      </c>
      <c r="W74" t="str">
        <f t="shared" si="15"/>
        <v/>
      </c>
      <c r="X74" t="e">
        <f t="shared" si="16"/>
        <v>#N/A</v>
      </c>
      <c r="Y74" t="str">
        <f>IF(D74="","",団体設定!$B$7)</f>
        <v/>
      </c>
      <c r="Z74" t="str">
        <f>IF(D74="","",団体設定!$B$8)</f>
        <v/>
      </c>
    </row>
    <row r="75" spans="1:26" x14ac:dyDescent="0.15">
      <c r="A75">
        <v>74</v>
      </c>
      <c r="B75" s="1" t="str">
        <f>IF(D75="","",'初級(10級～)'!B80)</f>
        <v/>
      </c>
      <c r="C75" s="1" t="str">
        <f>IF(D75="","",'初級(10級～)'!C80)</f>
        <v/>
      </c>
      <c r="D75" t="str">
        <f>'初級(10級～)'!D80&amp;'初級(10級～)'!E80</f>
        <v/>
      </c>
      <c r="E75" t="str">
        <f>IF(D75="","",'初級(10級～)'!F80&amp;"/"&amp;'初級(10級～)'!H80&amp;"/"&amp;'初級(10級～)'!J80)</f>
        <v/>
      </c>
      <c r="F75" s="34" t="str">
        <f>IF(D75="","",団体設定!$B$5&amp;"年"&amp;団体設定!$D$5&amp;団体設定!$E$5&amp;団体設定!$F$5&amp;団体設定!$G$5)</f>
        <v/>
      </c>
      <c r="G75" s="33" t="str">
        <f t="shared" si="9"/>
        <v/>
      </c>
      <c r="H75" t="str">
        <f>'初級(10級～)'!Z80</f>
        <v/>
      </c>
      <c r="I75" t="str">
        <f>IF(D75="","",VLOOKUP(H75,計算!$B$16:$C$219,2,FALSE))</f>
        <v/>
      </c>
      <c r="J75" s="44" t="s">
        <v>62</v>
      </c>
      <c r="K75">
        <f t="shared" si="10"/>
        <v>0</v>
      </c>
      <c r="L75" s="52" t="e">
        <f t="shared" si="11"/>
        <v>#VALUE!</v>
      </c>
      <c r="M75" t="e">
        <f t="shared" si="12"/>
        <v>#VALUE!</v>
      </c>
      <c r="N75" t="str">
        <f t="shared" si="13"/>
        <v/>
      </c>
      <c r="O75" s="34" t="str">
        <f t="shared" si="14"/>
        <v/>
      </c>
      <c r="P75" s="54">
        <f>'初級(10級～)'!D80</f>
        <v>0</v>
      </c>
      <c r="Q75" s="34">
        <f>'初級(10級～)'!E80</f>
        <v>0</v>
      </c>
      <c r="R75" s="34">
        <f>'初級(10級～)'!F80</f>
        <v>0</v>
      </c>
      <c r="S75" s="34">
        <f>IF(H225="不合格","",'初級(10級～)'!H80)</f>
        <v>0</v>
      </c>
      <c r="T75" s="34">
        <f>IF(H225="不合格","",'初級(10級～)'!J80)</f>
        <v>0</v>
      </c>
      <c r="U75" t="e">
        <f>IF(H75="不合格",0,VLOOKUP(H75,計算!$U$2:$V$62,2,FALSE))</f>
        <v>#N/A</v>
      </c>
      <c r="V75" t="e">
        <f>IF(U75=0,"不合格",VLOOKUP(U75,計算!$T$3:$V$63,2))</f>
        <v>#N/A</v>
      </c>
      <c r="W75" t="str">
        <f t="shared" si="15"/>
        <v/>
      </c>
      <c r="X75" t="e">
        <f t="shared" si="16"/>
        <v>#N/A</v>
      </c>
      <c r="Y75" t="str">
        <f>IF(D75="","",団体設定!$B$7)</f>
        <v/>
      </c>
      <c r="Z75" t="str">
        <f>IF(D75="","",団体設定!$B$8)</f>
        <v/>
      </c>
    </row>
    <row r="76" spans="1:26" x14ac:dyDescent="0.15">
      <c r="A76">
        <v>75</v>
      </c>
      <c r="B76" s="1" t="str">
        <f>IF(D76="","",'初級(10級～)'!B81)</f>
        <v/>
      </c>
      <c r="C76" s="1" t="str">
        <f>IF(D76="","",'初級(10級～)'!C81)</f>
        <v/>
      </c>
      <c r="D76" t="str">
        <f>'初級(10級～)'!D81&amp;'初級(10級～)'!E81</f>
        <v/>
      </c>
      <c r="E76" t="str">
        <f>IF(D76="","",'初級(10級～)'!F81&amp;"/"&amp;'初級(10級～)'!H81&amp;"/"&amp;'初級(10級～)'!J81)</f>
        <v/>
      </c>
      <c r="F76" s="34" t="str">
        <f>IF(D76="","",団体設定!$B$5&amp;"年"&amp;団体設定!$D$5&amp;団体設定!$E$5&amp;団体設定!$F$5&amp;団体設定!$G$5)</f>
        <v/>
      </c>
      <c r="G76" s="33" t="str">
        <f t="shared" si="9"/>
        <v/>
      </c>
      <c r="H76" t="str">
        <f>'初級(10級～)'!Z81</f>
        <v/>
      </c>
      <c r="I76" t="str">
        <f>IF(D76="","",VLOOKUP(H76,計算!$B$16:$C$219,2,FALSE))</f>
        <v/>
      </c>
      <c r="J76" s="44" t="s">
        <v>62</v>
      </c>
      <c r="K76">
        <f t="shared" si="10"/>
        <v>0</v>
      </c>
      <c r="L76" s="52" t="e">
        <f t="shared" si="11"/>
        <v>#VALUE!</v>
      </c>
      <c r="M76" t="e">
        <f t="shared" si="12"/>
        <v>#VALUE!</v>
      </c>
      <c r="N76" t="str">
        <f t="shared" si="13"/>
        <v/>
      </c>
      <c r="O76" s="34" t="str">
        <f t="shared" si="14"/>
        <v/>
      </c>
      <c r="P76" s="54">
        <f>'初級(10級～)'!D81</f>
        <v>0</v>
      </c>
      <c r="Q76" s="34">
        <f>'初級(10級～)'!E81</f>
        <v>0</v>
      </c>
      <c r="R76" s="34">
        <f>'初級(10級～)'!F81</f>
        <v>0</v>
      </c>
      <c r="S76" s="34">
        <f>IF(H226="不合格","",'初級(10級～)'!H81)</f>
        <v>0</v>
      </c>
      <c r="T76" s="34">
        <f>IF(H226="不合格","",'初級(10級～)'!J81)</f>
        <v>0</v>
      </c>
      <c r="U76" t="e">
        <f>IF(H76="不合格",0,VLOOKUP(H76,計算!$U$2:$V$62,2,FALSE))</f>
        <v>#N/A</v>
      </c>
      <c r="V76" t="e">
        <f>IF(U76=0,"不合格",VLOOKUP(U76,計算!$T$3:$V$63,2))</f>
        <v>#N/A</v>
      </c>
      <c r="W76" t="str">
        <f t="shared" si="15"/>
        <v/>
      </c>
      <c r="X76" t="e">
        <f t="shared" si="16"/>
        <v>#N/A</v>
      </c>
      <c r="Y76" t="str">
        <f>IF(D76="","",団体設定!$B$7)</f>
        <v/>
      </c>
      <c r="Z76" t="str">
        <f>IF(D76="","",団体設定!$B$8)</f>
        <v/>
      </c>
    </row>
    <row r="77" spans="1:26" x14ac:dyDescent="0.15">
      <c r="A77">
        <v>76</v>
      </c>
      <c r="B77" s="1" t="str">
        <f>IF(D77="","",'初級(10級～)'!B82)</f>
        <v/>
      </c>
      <c r="C77" s="1" t="str">
        <f>IF(D77="","",'初級(10級～)'!C82)</f>
        <v/>
      </c>
      <c r="D77" t="str">
        <f>'初級(10級～)'!D82&amp;'初級(10級～)'!E82</f>
        <v/>
      </c>
      <c r="E77" t="str">
        <f>IF(D77="","",'初級(10級～)'!F82&amp;"/"&amp;'初級(10級～)'!H82&amp;"/"&amp;'初級(10級～)'!J82)</f>
        <v/>
      </c>
      <c r="F77" s="34" t="str">
        <f>IF(D77="","",団体設定!$B$5&amp;"年"&amp;団体設定!$D$5&amp;団体設定!$E$5&amp;団体設定!$F$5&amp;団体設定!$G$5)</f>
        <v/>
      </c>
      <c r="G77" s="33" t="str">
        <f t="shared" si="9"/>
        <v/>
      </c>
      <c r="H77" t="str">
        <f>'初級(10級～)'!Z82</f>
        <v/>
      </c>
      <c r="I77" t="str">
        <f>IF(D77="","",VLOOKUP(H77,計算!$B$16:$C$219,2,FALSE))</f>
        <v/>
      </c>
      <c r="J77" s="44" t="s">
        <v>62</v>
      </c>
      <c r="K77">
        <f t="shared" si="10"/>
        <v>0</v>
      </c>
      <c r="L77" s="52" t="e">
        <f t="shared" si="11"/>
        <v>#VALUE!</v>
      </c>
      <c r="M77" t="e">
        <f t="shared" si="12"/>
        <v>#VALUE!</v>
      </c>
      <c r="N77" t="str">
        <f t="shared" si="13"/>
        <v/>
      </c>
      <c r="O77" s="34" t="str">
        <f t="shared" si="14"/>
        <v/>
      </c>
      <c r="P77" s="54">
        <f>'初級(10級～)'!D82</f>
        <v>0</v>
      </c>
      <c r="Q77" s="34">
        <f>'初級(10級～)'!E82</f>
        <v>0</v>
      </c>
      <c r="R77" s="34">
        <f>'初級(10級～)'!F82</f>
        <v>0</v>
      </c>
      <c r="S77" s="34">
        <f>IF(H227="不合格","",'初級(10級～)'!H82)</f>
        <v>0</v>
      </c>
      <c r="T77" s="34">
        <f>IF(H227="不合格","",'初級(10級～)'!J82)</f>
        <v>0</v>
      </c>
      <c r="U77" t="e">
        <f>IF(H77="不合格",0,VLOOKUP(H77,計算!$U$2:$V$62,2,FALSE))</f>
        <v>#N/A</v>
      </c>
      <c r="V77" t="e">
        <f>IF(U77=0,"不合格",VLOOKUP(U77,計算!$T$3:$V$63,2))</f>
        <v>#N/A</v>
      </c>
      <c r="W77" t="str">
        <f t="shared" si="15"/>
        <v/>
      </c>
      <c r="X77" t="e">
        <f t="shared" si="16"/>
        <v>#N/A</v>
      </c>
      <c r="Y77" t="str">
        <f>IF(D77="","",団体設定!$B$7)</f>
        <v/>
      </c>
      <c r="Z77" t="str">
        <f>IF(D77="","",団体設定!$B$8)</f>
        <v/>
      </c>
    </row>
    <row r="78" spans="1:26" x14ac:dyDescent="0.15">
      <c r="A78">
        <v>77</v>
      </c>
      <c r="B78" s="1" t="str">
        <f>IF(D78="","",'初級(10級～)'!B83)</f>
        <v/>
      </c>
      <c r="C78" s="1" t="str">
        <f>IF(D78="","",'初級(10級～)'!C83)</f>
        <v/>
      </c>
      <c r="D78" t="str">
        <f>'初級(10級～)'!D83&amp;'初級(10級～)'!E83</f>
        <v/>
      </c>
      <c r="E78" t="str">
        <f>IF(D78="","",'初級(10級～)'!F83&amp;"/"&amp;'初級(10級～)'!H83&amp;"/"&amp;'初級(10級～)'!J83)</f>
        <v/>
      </c>
      <c r="F78" s="34" t="str">
        <f>IF(D78="","",団体設定!$B$5&amp;"年"&amp;団体設定!$D$5&amp;団体設定!$E$5&amp;団体設定!$F$5&amp;団体設定!$G$5)</f>
        <v/>
      </c>
      <c r="G78" s="33" t="str">
        <f t="shared" si="9"/>
        <v/>
      </c>
      <c r="H78" t="str">
        <f>'初級(10級～)'!Z83</f>
        <v/>
      </c>
      <c r="I78" t="str">
        <f>IF(D78="","",VLOOKUP(H78,計算!$B$16:$C$219,2,FALSE))</f>
        <v/>
      </c>
      <c r="J78" s="44" t="s">
        <v>62</v>
      </c>
      <c r="K78">
        <f t="shared" si="10"/>
        <v>0</v>
      </c>
      <c r="L78" s="52" t="e">
        <f t="shared" si="11"/>
        <v>#VALUE!</v>
      </c>
      <c r="M78" t="e">
        <f t="shared" si="12"/>
        <v>#VALUE!</v>
      </c>
      <c r="N78" t="str">
        <f t="shared" si="13"/>
        <v/>
      </c>
      <c r="O78" s="34" t="str">
        <f t="shared" si="14"/>
        <v/>
      </c>
      <c r="P78" s="54">
        <f>'初級(10級～)'!D83</f>
        <v>0</v>
      </c>
      <c r="Q78" s="34">
        <f>'初級(10級～)'!E83</f>
        <v>0</v>
      </c>
      <c r="R78" s="34">
        <f>'初級(10級～)'!F83</f>
        <v>0</v>
      </c>
      <c r="S78" s="34">
        <f>IF(H228="不合格","",'初級(10級～)'!H83)</f>
        <v>0</v>
      </c>
      <c r="T78" s="34">
        <f>IF(H228="不合格","",'初級(10級～)'!J83)</f>
        <v>0</v>
      </c>
      <c r="U78" t="e">
        <f>IF(H78="不合格",0,VLOOKUP(H78,計算!$U$2:$V$62,2,FALSE))</f>
        <v>#N/A</v>
      </c>
      <c r="V78" t="e">
        <f>IF(U78=0,"不合格",VLOOKUP(U78,計算!$T$3:$V$63,2))</f>
        <v>#N/A</v>
      </c>
      <c r="W78" t="str">
        <f t="shared" si="15"/>
        <v/>
      </c>
      <c r="X78" t="e">
        <f t="shared" si="16"/>
        <v>#N/A</v>
      </c>
      <c r="Y78" t="str">
        <f>IF(D78="","",団体設定!$B$7)</f>
        <v/>
      </c>
      <c r="Z78" t="str">
        <f>IF(D78="","",団体設定!$B$8)</f>
        <v/>
      </c>
    </row>
    <row r="79" spans="1:26" x14ac:dyDescent="0.15">
      <c r="A79">
        <v>78</v>
      </c>
      <c r="B79" s="1" t="str">
        <f>IF(D79="","",'初級(10級～)'!B84)</f>
        <v/>
      </c>
      <c r="C79" s="1" t="str">
        <f>IF(D79="","",'初級(10級～)'!C84)</f>
        <v/>
      </c>
      <c r="D79" t="str">
        <f>'初級(10級～)'!D84&amp;'初級(10級～)'!E84</f>
        <v/>
      </c>
      <c r="E79" t="str">
        <f>IF(D79="","",'初級(10級～)'!F84&amp;"/"&amp;'初級(10級～)'!H84&amp;"/"&amp;'初級(10級～)'!J84)</f>
        <v/>
      </c>
      <c r="F79" s="34" t="str">
        <f>IF(D79="","",団体設定!$B$5&amp;"年"&amp;団体設定!$D$5&amp;団体設定!$E$5&amp;団体設定!$F$5&amp;団体設定!$G$5)</f>
        <v/>
      </c>
      <c r="G79" s="33" t="str">
        <f t="shared" si="9"/>
        <v/>
      </c>
      <c r="H79" t="str">
        <f>'初級(10級～)'!Z84</f>
        <v/>
      </c>
      <c r="I79" t="str">
        <f>IF(D79="","",VLOOKUP(H79,計算!$B$16:$C$219,2,FALSE))</f>
        <v/>
      </c>
      <c r="J79" s="44" t="s">
        <v>62</v>
      </c>
      <c r="K79">
        <f t="shared" si="10"/>
        <v>0</v>
      </c>
      <c r="L79" s="52" t="e">
        <f t="shared" si="11"/>
        <v>#VALUE!</v>
      </c>
      <c r="M79" t="e">
        <f t="shared" si="12"/>
        <v>#VALUE!</v>
      </c>
      <c r="N79" t="str">
        <f t="shared" si="13"/>
        <v/>
      </c>
      <c r="O79" s="34" t="str">
        <f t="shared" si="14"/>
        <v/>
      </c>
      <c r="P79" s="54">
        <f>'初級(10級～)'!D84</f>
        <v>0</v>
      </c>
      <c r="Q79" s="34">
        <f>'初級(10級～)'!E84</f>
        <v>0</v>
      </c>
      <c r="R79" s="34">
        <f>'初級(10級～)'!F84</f>
        <v>0</v>
      </c>
      <c r="S79" s="34">
        <f>IF(H229="不合格","",'初級(10級～)'!H84)</f>
        <v>0</v>
      </c>
      <c r="T79" s="34">
        <f>IF(H229="不合格","",'初級(10級～)'!J84)</f>
        <v>0</v>
      </c>
      <c r="U79" t="e">
        <f>IF(H79="不合格",0,VLOOKUP(H79,計算!$U$2:$V$62,2,FALSE))</f>
        <v>#N/A</v>
      </c>
      <c r="V79" t="e">
        <f>IF(U79=0,"不合格",VLOOKUP(U79,計算!$T$3:$V$63,2))</f>
        <v>#N/A</v>
      </c>
      <c r="W79" t="str">
        <f t="shared" si="15"/>
        <v/>
      </c>
      <c r="X79" t="e">
        <f t="shared" si="16"/>
        <v>#N/A</v>
      </c>
      <c r="Y79" t="str">
        <f>IF(D79="","",団体設定!$B$7)</f>
        <v/>
      </c>
      <c r="Z79" t="str">
        <f>IF(D79="","",団体設定!$B$8)</f>
        <v/>
      </c>
    </row>
    <row r="80" spans="1:26" x14ac:dyDescent="0.15">
      <c r="A80">
        <v>79</v>
      </c>
      <c r="B80" s="1" t="str">
        <f>IF(D80="","",'初級(10級～)'!B85)</f>
        <v/>
      </c>
      <c r="C80" s="1" t="str">
        <f>IF(D80="","",'初級(10級～)'!C85)</f>
        <v/>
      </c>
      <c r="D80" t="str">
        <f>'初級(10級～)'!D85&amp;'初級(10級～)'!E85</f>
        <v/>
      </c>
      <c r="E80" t="str">
        <f>IF(D80="","",'初級(10級～)'!F85&amp;"/"&amp;'初級(10級～)'!H85&amp;"/"&amp;'初級(10級～)'!J85)</f>
        <v/>
      </c>
      <c r="F80" s="34" t="str">
        <f>IF(D80="","",団体設定!$B$5&amp;"年"&amp;団体設定!$D$5&amp;団体設定!$E$5&amp;団体設定!$F$5&amp;団体設定!$G$5)</f>
        <v/>
      </c>
      <c r="G80" s="33" t="str">
        <f t="shared" si="9"/>
        <v/>
      </c>
      <c r="H80" t="str">
        <f>'初級(10級～)'!Z85</f>
        <v/>
      </c>
      <c r="I80" t="str">
        <f>IF(D80="","",VLOOKUP(H80,計算!$B$16:$C$219,2,FALSE))</f>
        <v/>
      </c>
      <c r="J80" s="44" t="s">
        <v>62</v>
      </c>
      <c r="K80">
        <f t="shared" si="10"/>
        <v>0</v>
      </c>
      <c r="L80" s="52" t="e">
        <f t="shared" si="11"/>
        <v>#VALUE!</v>
      </c>
      <c r="M80" t="e">
        <f t="shared" si="12"/>
        <v>#VALUE!</v>
      </c>
      <c r="N80" t="str">
        <f t="shared" si="13"/>
        <v/>
      </c>
      <c r="O80" s="34" t="str">
        <f t="shared" si="14"/>
        <v/>
      </c>
      <c r="P80" s="54">
        <f>'初級(10級～)'!D85</f>
        <v>0</v>
      </c>
      <c r="Q80" s="34">
        <f>'初級(10級～)'!E85</f>
        <v>0</v>
      </c>
      <c r="R80" s="34">
        <f>'初級(10級～)'!F85</f>
        <v>0</v>
      </c>
      <c r="S80" s="34">
        <f>IF(H230="不合格","",'初級(10級～)'!H85)</f>
        <v>0</v>
      </c>
      <c r="T80" s="34">
        <f>IF(H230="不合格","",'初級(10級～)'!J85)</f>
        <v>0</v>
      </c>
      <c r="U80" t="e">
        <f>IF(H80="不合格",0,VLOOKUP(H80,計算!$U$2:$V$62,2,FALSE))</f>
        <v>#N/A</v>
      </c>
      <c r="V80" t="e">
        <f>IF(U80=0,"不合格",VLOOKUP(U80,計算!$T$3:$V$63,2))</f>
        <v>#N/A</v>
      </c>
      <c r="W80" t="str">
        <f t="shared" si="15"/>
        <v/>
      </c>
      <c r="X80" t="e">
        <f t="shared" si="16"/>
        <v>#N/A</v>
      </c>
      <c r="Y80" t="str">
        <f>IF(D80="","",団体設定!$B$7)</f>
        <v/>
      </c>
      <c r="Z80" t="str">
        <f>IF(D80="","",団体設定!$B$8)</f>
        <v/>
      </c>
    </row>
    <row r="81" spans="1:26" x14ac:dyDescent="0.15">
      <c r="A81">
        <v>80</v>
      </c>
      <c r="B81" s="1" t="str">
        <f>IF(D81="","",'初級(10級～)'!B86)</f>
        <v/>
      </c>
      <c r="C81" s="1" t="str">
        <f>IF(D81="","",'初級(10級～)'!C86)</f>
        <v/>
      </c>
      <c r="D81" t="str">
        <f>'初級(10級～)'!D86&amp;'初級(10級～)'!E86</f>
        <v/>
      </c>
      <c r="E81" t="str">
        <f>IF(D81="","",'初級(10級～)'!F86&amp;"/"&amp;'初級(10級～)'!H86&amp;"/"&amp;'初級(10級～)'!J86)</f>
        <v/>
      </c>
      <c r="F81" s="34" t="str">
        <f>IF(D81="","",団体設定!$B$5&amp;"年"&amp;団体設定!$D$5&amp;団体設定!$E$5&amp;団体設定!$F$5&amp;団体設定!$G$5)</f>
        <v/>
      </c>
      <c r="G81" s="33" t="str">
        <f t="shared" si="9"/>
        <v/>
      </c>
      <c r="H81" t="str">
        <f>'初級(10級～)'!Z86</f>
        <v/>
      </c>
      <c r="I81" t="str">
        <f>IF(D81="","",VLOOKUP(H81,計算!$B$16:$C$219,2,FALSE))</f>
        <v/>
      </c>
      <c r="J81" s="44" t="s">
        <v>62</v>
      </c>
      <c r="K81">
        <f t="shared" si="10"/>
        <v>0</v>
      </c>
      <c r="L81" s="52" t="e">
        <f t="shared" si="11"/>
        <v>#VALUE!</v>
      </c>
      <c r="M81" t="e">
        <f t="shared" si="12"/>
        <v>#VALUE!</v>
      </c>
      <c r="N81" t="str">
        <f t="shared" si="13"/>
        <v/>
      </c>
      <c r="O81" s="34" t="str">
        <f t="shared" si="14"/>
        <v/>
      </c>
      <c r="P81" s="54">
        <f>'初級(10級～)'!D86</f>
        <v>0</v>
      </c>
      <c r="Q81" s="34">
        <f>'初級(10級～)'!E86</f>
        <v>0</v>
      </c>
      <c r="R81" s="34">
        <f>'初級(10級～)'!F86</f>
        <v>0</v>
      </c>
      <c r="S81" s="34">
        <f>IF(H231="不合格","",'初級(10級～)'!H86)</f>
        <v>0</v>
      </c>
      <c r="T81" s="34">
        <f>IF(H231="不合格","",'初級(10級～)'!J86)</f>
        <v>0</v>
      </c>
      <c r="U81" t="e">
        <f>IF(H81="不合格",0,VLOOKUP(H81,計算!$U$2:$V$62,2,FALSE))</f>
        <v>#N/A</v>
      </c>
      <c r="V81" t="e">
        <f>IF(U81=0,"不合格",VLOOKUP(U81,計算!$T$3:$V$63,2))</f>
        <v>#N/A</v>
      </c>
      <c r="W81" t="str">
        <f t="shared" si="15"/>
        <v/>
      </c>
      <c r="X81" t="e">
        <f t="shared" si="16"/>
        <v>#N/A</v>
      </c>
      <c r="Y81" t="str">
        <f>IF(D81="","",団体設定!$B$7)</f>
        <v/>
      </c>
      <c r="Z81" t="str">
        <f>IF(D81="","",団体設定!$B$8)</f>
        <v/>
      </c>
    </row>
    <row r="82" spans="1:26" x14ac:dyDescent="0.15">
      <c r="A82">
        <v>81</v>
      </c>
      <c r="B82" s="1" t="str">
        <f>IF(D82="","",'初級(10級～)'!B87)</f>
        <v/>
      </c>
      <c r="C82" s="1" t="str">
        <f>IF(D82="","",'初級(10級～)'!C87)</f>
        <v/>
      </c>
      <c r="D82" t="str">
        <f>'初級(10級～)'!D87&amp;'初級(10級～)'!E87</f>
        <v/>
      </c>
      <c r="E82" t="str">
        <f>IF(D82="","",'初級(10級～)'!F87&amp;"/"&amp;'初級(10級～)'!H87&amp;"/"&amp;'初級(10級～)'!J87)</f>
        <v/>
      </c>
      <c r="F82" s="34" t="str">
        <f>IF(D82="","",団体設定!$B$5&amp;"年"&amp;団体設定!$D$5&amp;団体設定!$E$5&amp;団体設定!$F$5&amp;団体設定!$G$5)</f>
        <v/>
      </c>
      <c r="G82" s="33" t="str">
        <f t="shared" si="9"/>
        <v/>
      </c>
      <c r="H82" t="str">
        <f>'初級(10級～)'!Z87</f>
        <v/>
      </c>
      <c r="I82" t="str">
        <f>IF(D82="","",VLOOKUP(H82,計算!$B$16:$C$219,2,FALSE))</f>
        <v/>
      </c>
      <c r="J82" s="44" t="s">
        <v>62</v>
      </c>
      <c r="K82">
        <f t="shared" si="10"/>
        <v>0</v>
      </c>
      <c r="L82" s="52" t="e">
        <f t="shared" si="11"/>
        <v>#VALUE!</v>
      </c>
      <c r="M82" t="e">
        <f t="shared" si="12"/>
        <v>#VALUE!</v>
      </c>
      <c r="N82" t="str">
        <f t="shared" si="13"/>
        <v/>
      </c>
      <c r="O82" s="34" t="str">
        <f t="shared" si="14"/>
        <v/>
      </c>
      <c r="P82" s="54">
        <f>'初級(10級～)'!D87</f>
        <v>0</v>
      </c>
      <c r="Q82" s="34">
        <f>'初級(10級～)'!E87</f>
        <v>0</v>
      </c>
      <c r="R82" s="34">
        <f>'初級(10級～)'!F87</f>
        <v>0</v>
      </c>
      <c r="S82" s="34">
        <f>IF(H232="不合格","",'初級(10級～)'!H87)</f>
        <v>0</v>
      </c>
      <c r="T82" s="34">
        <f>IF(H232="不合格","",'初級(10級～)'!J87)</f>
        <v>0</v>
      </c>
      <c r="U82" t="e">
        <f>IF(H82="不合格",0,VLOOKUP(H82,計算!$U$2:$V$62,2,FALSE))</f>
        <v>#N/A</v>
      </c>
      <c r="V82" t="e">
        <f>IF(U82=0,"不合格",VLOOKUP(U82,計算!$T$3:$V$63,2))</f>
        <v>#N/A</v>
      </c>
      <c r="W82" t="str">
        <f t="shared" si="15"/>
        <v/>
      </c>
      <c r="X82" t="e">
        <f t="shared" si="16"/>
        <v>#N/A</v>
      </c>
      <c r="Y82" t="str">
        <f>IF(D82="","",団体設定!$B$7)</f>
        <v/>
      </c>
      <c r="Z82" t="str">
        <f>IF(D82="","",団体設定!$B$8)</f>
        <v/>
      </c>
    </row>
    <row r="83" spans="1:26" x14ac:dyDescent="0.15">
      <c r="A83">
        <v>82</v>
      </c>
      <c r="B83" s="1" t="str">
        <f>IF(D83="","",'初級(10級～)'!B88)</f>
        <v/>
      </c>
      <c r="C83" s="1" t="str">
        <f>IF(D83="","",'初級(10級～)'!C88)</f>
        <v/>
      </c>
      <c r="D83" t="str">
        <f>'初級(10級～)'!D88&amp;'初級(10級～)'!E88</f>
        <v/>
      </c>
      <c r="E83" t="str">
        <f>IF(D83="","",'初級(10級～)'!F88&amp;"/"&amp;'初級(10級～)'!H88&amp;"/"&amp;'初級(10級～)'!J88)</f>
        <v/>
      </c>
      <c r="F83" s="34" t="str">
        <f>IF(D83="","",団体設定!$B$5&amp;"年"&amp;団体設定!$D$5&amp;団体設定!$E$5&amp;団体設定!$F$5&amp;団体設定!$G$5)</f>
        <v/>
      </c>
      <c r="G83" s="33" t="str">
        <f t="shared" si="9"/>
        <v/>
      </c>
      <c r="H83" t="str">
        <f>'初級(10級～)'!Z88</f>
        <v/>
      </c>
      <c r="I83" t="str">
        <f>IF(D83="","",VLOOKUP(H83,計算!$B$16:$C$219,2,FALSE))</f>
        <v/>
      </c>
      <c r="J83" s="44" t="s">
        <v>62</v>
      </c>
      <c r="K83">
        <f t="shared" si="10"/>
        <v>0</v>
      </c>
      <c r="L83" s="52" t="e">
        <f t="shared" si="11"/>
        <v>#VALUE!</v>
      </c>
      <c r="M83" t="e">
        <f t="shared" si="12"/>
        <v>#VALUE!</v>
      </c>
      <c r="N83" t="str">
        <f t="shared" si="13"/>
        <v/>
      </c>
      <c r="O83" s="34" t="str">
        <f t="shared" si="14"/>
        <v/>
      </c>
      <c r="P83" s="54">
        <f>'初級(10級～)'!D88</f>
        <v>0</v>
      </c>
      <c r="Q83" s="34">
        <f>'初級(10級～)'!E88</f>
        <v>0</v>
      </c>
      <c r="R83" s="34">
        <f>'初級(10級～)'!F88</f>
        <v>0</v>
      </c>
      <c r="S83" s="34">
        <f>IF(H233="不合格","",'初級(10級～)'!H88)</f>
        <v>0</v>
      </c>
      <c r="T83" s="34">
        <f>IF(H233="不合格","",'初級(10級～)'!J88)</f>
        <v>0</v>
      </c>
      <c r="U83" t="e">
        <f>IF(H83="不合格",0,VLOOKUP(H83,計算!$U$2:$V$62,2,FALSE))</f>
        <v>#N/A</v>
      </c>
      <c r="V83" t="e">
        <f>IF(U83=0,"不合格",VLOOKUP(U83,計算!$T$3:$V$63,2))</f>
        <v>#N/A</v>
      </c>
      <c r="W83" t="str">
        <f t="shared" si="15"/>
        <v/>
      </c>
      <c r="X83" t="e">
        <f t="shared" si="16"/>
        <v>#N/A</v>
      </c>
      <c r="Y83" t="str">
        <f>IF(D83="","",団体設定!$B$7)</f>
        <v/>
      </c>
      <c r="Z83" t="str">
        <f>IF(D83="","",団体設定!$B$8)</f>
        <v/>
      </c>
    </row>
    <row r="84" spans="1:26" x14ac:dyDescent="0.15">
      <c r="A84">
        <v>83</v>
      </c>
      <c r="B84" s="1" t="str">
        <f>IF(D84="","",'初級(10級～)'!B89)</f>
        <v/>
      </c>
      <c r="C84" s="1" t="str">
        <f>IF(D84="","",'初級(10級～)'!C89)</f>
        <v/>
      </c>
      <c r="D84" t="str">
        <f>'初級(10級～)'!D89&amp;'初級(10級～)'!E89</f>
        <v/>
      </c>
      <c r="E84" t="str">
        <f>IF(D84="","",'初級(10級～)'!F89&amp;"/"&amp;'初級(10級～)'!H89&amp;"/"&amp;'初級(10級～)'!J89)</f>
        <v/>
      </c>
      <c r="F84" s="34" t="str">
        <f>IF(D84="","",団体設定!$B$5&amp;"年"&amp;団体設定!$D$5&amp;団体設定!$E$5&amp;団体設定!$F$5&amp;団体設定!$G$5)</f>
        <v/>
      </c>
      <c r="G84" s="33" t="str">
        <f t="shared" si="9"/>
        <v/>
      </c>
      <c r="H84" t="str">
        <f>'初級(10級～)'!Z89</f>
        <v/>
      </c>
      <c r="I84" t="str">
        <f>IF(D84="","",VLOOKUP(H84,計算!$B$16:$C$219,2,FALSE))</f>
        <v/>
      </c>
      <c r="J84" s="44" t="s">
        <v>62</v>
      </c>
      <c r="K84">
        <f t="shared" si="10"/>
        <v>0</v>
      </c>
      <c r="L84" s="52" t="e">
        <f t="shared" si="11"/>
        <v>#VALUE!</v>
      </c>
      <c r="M84" t="e">
        <f t="shared" si="12"/>
        <v>#VALUE!</v>
      </c>
      <c r="N84" t="str">
        <f t="shared" si="13"/>
        <v/>
      </c>
      <c r="O84" s="34" t="str">
        <f t="shared" si="14"/>
        <v/>
      </c>
      <c r="P84" s="54">
        <f>'初級(10級～)'!D89</f>
        <v>0</v>
      </c>
      <c r="Q84" s="34">
        <f>'初級(10級～)'!E89</f>
        <v>0</v>
      </c>
      <c r="R84" s="34">
        <f>'初級(10級～)'!F89</f>
        <v>0</v>
      </c>
      <c r="S84" s="34">
        <f>IF(H234="不合格","",'初級(10級～)'!H89)</f>
        <v>0</v>
      </c>
      <c r="T84" s="34">
        <f>IF(H234="不合格","",'初級(10級～)'!J89)</f>
        <v>0</v>
      </c>
      <c r="U84" t="e">
        <f>IF(H84="不合格",0,VLOOKUP(H84,計算!$U$2:$V$62,2,FALSE))</f>
        <v>#N/A</v>
      </c>
      <c r="V84" t="e">
        <f>IF(U84=0,"不合格",VLOOKUP(U84,計算!$T$3:$V$63,2))</f>
        <v>#N/A</v>
      </c>
      <c r="W84" t="str">
        <f t="shared" si="15"/>
        <v/>
      </c>
      <c r="X84" t="e">
        <f t="shared" si="16"/>
        <v>#N/A</v>
      </c>
      <c r="Y84" t="str">
        <f>IF(D84="","",団体設定!$B$7)</f>
        <v/>
      </c>
      <c r="Z84" t="str">
        <f>IF(D84="","",団体設定!$B$8)</f>
        <v/>
      </c>
    </row>
    <row r="85" spans="1:26" x14ac:dyDescent="0.15">
      <c r="A85">
        <v>84</v>
      </c>
      <c r="B85" s="1" t="str">
        <f>IF(D85="","",'初級(10級～)'!B90)</f>
        <v/>
      </c>
      <c r="C85" s="1" t="str">
        <f>IF(D85="","",'初級(10級～)'!C90)</f>
        <v/>
      </c>
      <c r="D85" t="str">
        <f>'初級(10級～)'!D90&amp;'初級(10級～)'!E90</f>
        <v/>
      </c>
      <c r="E85" t="str">
        <f>IF(D85="","",'初級(10級～)'!F90&amp;"/"&amp;'初級(10級～)'!H90&amp;"/"&amp;'初級(10級～)'!J90)</f>
        <v/>
      </c>
      <c r="F85" s="34" t="str">
        <f>IF(D85="","",団体設定!$B$5&amp;"年"&amp;団体設定!$D$5&amp;団体設定!$E$5&amp;団体設定!$F$5&amp;団体設定!$G$5)</f>
        <v/>
      </c>
      <c r="G85" s="33" t="str">
        <f t="shared" si="9"/>
        <v/>
      </c>
      <c r="H85" t="str">
        <f>'初級(10級～)'!Z90</f>
        <v/>
      </c>
      <c r="I85" t="str">
        <f>IF(D85="","",VLOOKUP(H85,計算!$B$16:$C$219,2,FALSE))</f>
        <v/>
      </c>
      <c r="J85" s="44" t="s">
        <v>62</v>
      </c>
      <c r="K85">
        <f t="shared" si="10"/>
        <v>0</v>
      </c>
      <c r="L85" s="52" t="e">
        <f t="shared" si="11"/>
        <v>#VALUE!</v>
      </c>
      <c r="M85" t="e">
        <f t="shared" si="12"/>
        <v>#VALUE!</v>
      </c>
      <c r="N85" t="str">
        <f t="shared" si="13"/>
        <v/>
      </c>
      <c r="O85" s="34" t="str">
        <f t="shared" si="14"/>
        <v/>
      </c>
      <c r="P85" s="54">
        <f>'初級(10級～)'!D90</f>
        <v>0</v>
      </c>
      <c r="Q85" s="34">
        <f>'初級(10級～)'!E90</f>
        <v>0</v>
      </c>
      <c r="R85" s="34">
        <f>'初級(10級～)'!F90</f>
        <v>0</v>
      </c>
      <c r="S85" s="34">
        <f>IF(H235="不合格","",'初級(10級～)'!H90)</f>
        <v>0</v>
      </c>
      <c r="T85" s="34">
        <f>IF(H235="不合格","",'初級(10級～)'!J90)</f>
        <v>0</v>
      </c>
      <c r="U85" t="e">
        <f>IF(H85="不合格",0,VLOOKUP(H85,計算!$U$2:$V$62,2,FALSE))</f>
        <v>#N/A</v>
      </c>
      <c r="V85" t="e">
        <f>IF(U85=0,"不合格",VLOOKUP(U85,計算!$T$3:$V$63,2))</f>
        <v>#N/A</v>
      </c>
      <c r="W85" t="str">
        <f t="shared" si="15"/>
        <v/>
      </c>
      <c r="X85" t="e">
        <f t="shared" si="16"/>
        <v>#N/A</v>
      </c>
      <c r="Y85" t="str">
        <f>IF(D85="","",団体設定!$B$7)</f>
        <v/>
      </c>
      <c r="Z85" t="str">
        <f>IF(D85="","",団体設定!$B$8)</f>
        <v/>
      </c>
    </row>
    <row r="86" spans="1:26" x14ac:dyDescent="0.15">
      <c r="A86">
        <v>85</v>
      </c>
      <c r="B86" s="1" t="str">
        <f>IF(D86="","",'初級(10級～)'!B91)</f>
        <v/>
      </c>
      <c r="C86" s="1" t="str">
        <f>IF(D86="","",'初級(10級～)'!C91)</f>
        <v/>
      </c>
      <c r="D86" t="str">
        <f>'初級(10級～)'!D91&amp;'初級(10級～)'!E91</f>
        <v/>
      </c>
      <c r="E86" t="str">
        <f>IF(D86="","",'初級(10級～)'!F91&amp;"/"&amp;'初級(10級～)'!H91&amp;"/"&amp;'初級(10級～)'!J91)</f>
        <v/>
      </c>
      <c r="F86" s="34" t="str">
        <f>IF(D86="","",団体設定!$B$5&amp;"年"&amp;団体設定!$D$5&amp;団体設定!$E$5&amp;団体設定!$F$5&amp;団体設定!$G$5)</f>
        <v/>
      </c>
      <c r="G86" s="33" t="str">
        <f t="shared" si="9"/>
        <v/>
      </c>
      <c r="H86" t="str">
        <f>'初級(10級～)'!Z91</f>
        <v/>
      </c>
      <c r="I86" t="str">
        <f>IF(D86="","",VLOOKUP(H86,計算!$B$16:$C$219,2,FALSE))</f>
        <v/>
      </c>
      <c r="J86" s="44" t="s">
        <v>62</v>
      </c>
      <c r="K86">
        <f t="shared" si="10"/>
        <v>0</v>
      </c>
      <c r="L86" s="52" t="e">
        <f t="shared" si="11"/>
        <v>#VALUE!</v>
      </c>
      <c r="M86" t="e">
        <f t="shared" si="12"/>
        <v>#VALUE!</v>
      </c>
      <c r="N86" t="str">
        <f t="shared" si="13"/>
        <v/>
      </c>
      <c r="O86" s="34" t="str">
        <f t="shared" si="14"/>
        <v/>
      </c>
      <c r="P86" s="54">
        <f>'初級(10級～)'!D91</f>
        <v>0</v>
      </c>
      <c r="Q86" s="34">
        <f>'初級(10級～)'!E91</f>
        <v>0</v>
      </c>
      <c r="R86" s="34">
        <f>'初級(10級～)'!F91</f>
        <v>0</v>
      </c>
      <c r="S86" s="34">
        <f>IF(H236="不合格","",'初級(10級～)'!H91)</f>
        <v>0</v>
      </c>
      <c r="T86" s="34">
        <f>IF(H236="不合格","",'初級(10級～)'!J91)</f>
        <v>0</v>
      </c>
      <c r="U86" t="e">
        <f>IF(H86="不合格",0,VLOOKUP(H86,計算!$U$2:$V$62,2,FALSE))</f>
        <v>#N/A</v>
      </c>
      <c r="V86" t="e">
        <f>IF(U86=0,"不合格",VLOOKUP(U86,計算!$T$3:$V$63,2))</f>
        <v>#N/A</v>
      </c>
      <c r="W86" t="str">
        <f t="shared" si="15"/>
        <v/>
      </c>
      <c r="X86" t="e">
        <f t="shared" si="16"/>
        <v>#N/A</v>
      </c>
      <c r="Y86" t="str">
        <f>IF(D86="","",団体設定!$B$7)</f>
        <v/>
      </c>
      <c r="Z86" t="str">
        <f>IF(D86="","",団体設定!$B$8)</f>
        <v/>
      </c>
    </row>
    <row r="87" spans="1:26" x14ac:dyDescent="0.15">
      <c r="A87">
        <v>86</v>
      </c>
      <c r="B87" s="1" t="str">
        <f>IF(D87="","",'初級(10級～)'!B92)</f>
        <v/>
      </c>
      <c r="C87" s="1" t="str">
        <f>IF(D87="","",'初級(10級～)'!C92)</f>
        <v/>
      </c>
      <c r="D87" t="str">
        <f>'初級(10級～)'!D92&amp;'初級(10級～)'!E92</f>
        <v/>
      </c>
      <c r="E87" t="str">
        <f>IF(D87="","",'初級(10級～)'!F92&amp;"/"&amp;'初級(10級～)'!H92&amp;"/"&amp;'初級(10級～)'!J92)</f>
        <v/>
      </c>
      <c r="F87" s="34" t="str">
        <f>IF(D87="","",団体設定!$B$5&amp;"年"&amp;団体設定!$D$5&amp;団体設定!$E$5&amp;団体設定!$F$5&amp;団体設定!$G$5)</f>
        <v/>
      </c>
      <c r="G87" s="33" t="str">
        <f t="shared" si="9"/>
        <v/>
      </c>
      <c r="H87" t="str">
        <f>'初級(10級～)'!Z92</f>
        <v/>
      </c>
      <c r="I87" t="str">
        <f>IF(D87="","",VLOOKUP(H87,計算!$B$16:$C$219,2,FALSE))</f>
        <v/>
      </c>
      <c r="J87" s="44" t="s">
        <v>62</v>
      </c>
      <c r="K87">
        <f t="shared" si="10"/>
        <v>0</v>
      </c>
      <c r="L87" s="52" t="e">
        <f t="shared" si="11"/>
        <v>#VALUE!</v>
      </c>
      <c r="M87" t="e">
        <f t="shared" si="12"/>
        <v>#VALUE!</v>
      </c>
      <c r="N87" t="str">
        <f t="shared" si="13"/>
        <v/>
      </c>
      <c r="O87" s="34" t="str">
        <f t="shared" si="14"/>
        <v/>
      </c>
      <c r="P87" s="54">
        <f>'初級(10級～)'!D92</f>
        <v>0</v>
      </c>
      <c r="Q87" s="34">
        <f>'初級(10級～)'!E92</f>
        <v>0</v>
      </c>
      <c r="R87" s="34">
        <f>'初級(10級～)'!F92</f>
        <v>0</v>
      </c>
      <c r="S87" s="34">
        <f>IF(H237="不合格","",'初級(10級～)'!H92)</f>
        <v>0</v>
      </c>
      <c r="T87" s="34">
        <f>IF(H237="不合格","",'初級(10級～)'!J92)</f>
        <v>0</v>
      </c>
      <c r="U87" t="e">
        <f>IF(H87="不合格",0,VLOOKUP(H87,計算!$U$2:$V$62,2,FALSE))</f>
        <v>#N/A</v>
      </c>
      <c r="V87" t="e">
        <f>IF(U87=0,"不合格",VLOOKUP(U87,計算!$T$3:$V$63,2))</f>
        <v>#N/A</v>
      </c>
      <c r="W87" t="str">
        <f t="shared" si="15"/>
        <v/>
      </c>
      <c r="X87" t="e">
        <f t="shared" si="16"/>
        <v>#N/A</v>
      </c>
      <c r="Y87" t="str">
        <f>IF(D87="","",団体設定!$B$7)</f>
        <v/>
      </c>
      <c r="Z87" t="str">
        <f>IF(D87="","",団体設定!$B$8)</f>
        <v/>
      </c>
    </row>
    <row r="88" spans="1:26" x14ac:dyDescent="0.15">
      <c r="A88">
        <v>87</v>
      </c>
      <c r="B88" s="1" t="str">
        <f>IF(D88="","",'初級(10級～)'!B93)</f>
        <v/>
      </c>
      <c r="C88" s="1" t="str">
        <f>IF(D88="","",'初級(10級～)'!C93)</f>
        <v/>
      </c>
      <c r="D88" t="str">
        <f>'初級(10級～)'!D93&amp;'初級(10級～)'!E93</f>
        <v/>
      </c>
      <c r="E88" t="str">
        <f>IF(D88="","",'初級(10級～)'!F93&amp;"/"&amp;'初級(10級～)'!H93&amp;"/"&amp;'初級(10級～)'!J93)</f>
        <v/>
      </c>
      <c r="F88" s="34" t="str">
        <f>IF(D88="","",団体設定!$B$5&amp;"年"&amp;団体設定!$D$5&amp;団体設定!$E$5&amp;団体設定!$F$5&amp;団体設定!$G$5)</f>
        <v/>
      </c>
      <c r="G88" s="33" t="str">
        <f t="shared" si="9"/>
        <v/>
      </c>
      <c r="H88" t="str">
        <f>'初級(10級～)'!Z93</f>
        <v/>
      </c>
      <c r="I88" t="str">
        <f>IF(D88="","",VLOOKUP(H88,計算!$B$16:$C$219,2,FALSE))</f>
        <v/>
      </c>
      <c r="J88" s="44" t="s">
        <v>62</v>
      </c>
      <c r="K88">
        <f t="shared" si="10"/>
        <v>0</v>
      </c>
      <c r="L88" s="52" t="e">
        <f t="shared" si="11"/>
        <v>#VALUE!</v>
      </c>
      <c r="M88" t="e">
        <f t="shared" si="12"/>
        <v>#VALUE!</v>
      </c>
      <c r="N88" t="str">
        <f t="shared" si="13"/>
        <v/>
      </c>
      <c r="O88" s="34" t="str">
        <f t="shared" si="14"/>
        <v/>
      </c>
      <c r="P88" s="54">
        <f>'初級(10級～)'!D93</f>
        <v>0</v>
      </c>
      <c r="Q88" s="34">
        <f>'初級(10級～)'!E93</f>
        <v>0</v>
      </c>
      <c r="R88" s="34">
        <f>'初級(10級～)'!F93</f>
        <v>0</v>
      </c>
      <c r="S88" s="34">
        <f>IF(H238="不合格","",'初級(10級～)'!H93)</f>
        <v>0</v>
      </c>
      <c r="T88" s="34">
        <f>IF(H238="不合格","",'初級(10級～)'!J93)</f>
        <v>0</v>
      </c>
      <c r="U88" t="e">
        <f>IF(H88="不合格",0,VLOOKUP(H88,計算!$U$2:$V$62,2,FALSE))</f>
        <v>#N/A</v>
      </c>
      <c r="V88" t="e">
        <f>IF(U88=0,"不合格",VLOOKUP(U88,計算!$T$3:$V$63,2))</f>
        <v>#N/A</v>
      </c>
      <c r="W88" t="str">
        <f t="shared" si="15"/>
        <v/>
      </c>
      <c r="X88" t="e">
        <f t="shared" si="16"/>
        <v>#N/A</v>
      </c>
      <c r="Y88" t="str">
        <f>IF(D88="","",団体設定!$B$7)</f>
        <v/>
      </c>
      <c r="Z88" t="str">
        <f>IF(D88="","",団体設定!$B$8)</f>
        <v/>
      </c>
    </row>
    <row r="89" spans="1:26" x14ac:dyDescent="0.15">
      <c r="A89">
        <v>88</v>
      </c>
      <c r="B89" s="1" t="str">
        <f>IF(D89="","",'初級(10級～)'!B94)</f>
        <v/>
      </c>
      <c r="C89" s="1" t="str">
        <f>IF(D89="","",'初級(10級～)'!C94)</f>
        <v/>
      </c>
      <c r="D89" t="str">
        <f>'初級(10級～)'!D94&amp;'初級(10級～)'!E94</f>
        <v/>
      </c>
      <c r="E89" t="str">
        <f>IF(D89="","",'初級(10級～)'!F94&amp;"/"&amp;'初級(10級～)'!H94&amp;"/"&amp;'初級(10級～)'!J94)</f>
        <v/>
      </c>
      <c r="F89" s="34" t="str">
        <f>IF(D89="","",団体設定!$B$5&amp;"年"&amp;団体設定!$D$5&amp;団体設定!$E$5&amp;団体設定!$F$5&amp;団体設定!$G$5)</f>
        <v/>
      </c>
      <c r="G89" s="33" t="str">
        <f t="shared" si="9"/>
        <v/>
      </c>
      <c r="H89" t="str">
        <f>'初級(10級～)'!Z94</f>
        <v/>
      </c>
      <c r="I89" t="str">
        <f>IF(D89="","",VLOOKUP(H89,計算!$B$16:$C$219,2,FALSE))</f>
        <v/>
      </c>
      <c r="J89" s="44" t="s">
        <v>62</v>
      </c>
      <c r="K89">
        <f t="shared" si="10"/>
        <v>0</v>
      </c>
      <c r="L89" s="52" t="e">
        <f t="shared" si="11"/>
        <v>#VALUE!</v>
      </c>
      <c r="M89" t="e">
        <f t="shared" si="12"/>
        <v>#VALUE!</v>
      </c>
      <c r="N89" t="str">
        <f t="shared" si="13"/>
        <v/>
      </c>
      <c r="O89" s="34" t="str">
        <f t="shared" si="14"/>
        <v/>
      </c>
      <c r="P89" s="54">
        <f>'初級(10級～)'!D94</f>
        <v>0</v>
      </c>
      <c r="Q89" s="34">
        <f>'初級(10級～)'!E94</f>
        <v>0</v>
      </c>
      <c r="R89" s="34">
        <f>'初級(10級～)'!F94</f>
        <v>0</v>
      </c>
      <c r="S89" s="34">
        <f>IF(H239="不合格","",'初級(10級～)'!H94)</f>
        <v>0</v>
      </c>
      <c r="T89" s="34">
        <f>IF(H239="不合格","",'初級(10級～)'!J94)</f>
        <v>0</v>
      </c>
      <c r="U89" t="e">
        <f>IF(H89="不合格",0,VLOOKUP(H89,計算!$U$2:$V$62,2,FALSE))</f>
        <v>#N/A</v>
      </c>
      <c r="V89" t="e">
        <f>IF(U89=0,"不合格",VLOOKUP(U89,計算!$T$3:$V$63,2))</f>
        <v>#N/A</v>
      </c>
      <c r="W89" t="str">
        <f t="shared" si="15"/>
        <v/>
      </c>
      <c r="X89" t="e">
        <f t="shared" si="16"/>
        <v>#N/A</v>
      </c>
      <c r="Y89" t="str">
        <f>IF(D89="","",団体設定!$B$7)</f>
        <v/>
      </c>
      <c r="Z89" t="str">
        <f>IF(D89="","",団体設定!$B$8)</f>
        <v/>
      </c>
    </row>
    <row r="90" spans="1:26" x14ac:dyDescent="0.15">
      <c r="A90">
        <v>89</v>
      </c>
      <c r="B90" s="1" t="str">
        <f>IF(D90="","",'初級(10級～)'!B95)</f>
        <v/>
      </c>
      <c r="C90" s="1" t="str">
        <f>IF(D90="","",'初級(10級～)'!C95)</f>
        <v/>
      </c>
      <c r="D90" t="str">
        <f>'初級(10級～)'!D95&amp;'初級(10級～)'!E95</f>
        <v/>
      </c>
      <c r="E90" t="str">
        <f>IF(D90="","",'初級(10級～)'!F95&amp;"/"&amp;'初級(10級～)'!H95&amp;"/"&amp;'初級(10級～)'!J95)</f>
        <v/>
      </c>
      <c r="F90" s="34" t="str">
        <f>IF(D90="","",団体設定!$B$5&amp;"年"&amp;団体設定!$D$5&amp;団体設定!$E$5&amp;団体設定!$F$5&amp;団体設定!$G$5)</f>
        <v/>
      </c>
      <c r="G90" s="33" t="str">
        <f t="shared" si="9"/>
        <v/>
      </c>
      <c r="H90" t="str">
        <f>'初級(10級～)'!Z95</f>
        <v/>
      </c>
      <c r="I90" t="str">
        <f>IF(D90="","",VLOOKUP(H90,計算!$B$16:$C$219,2,FALSE))</f>
        <v/>
      </c>
      <c r="J90" s="44" t="s">
        <v>62</v>
      </c>
      <c r="K90">
        <f t="shared" si="10"/>
        <v>0</v>
      </c>
      <c r="L90" s="52" t="e">
        <f t="shared" si="11"/>
        <v>#VALUE!</v>
      </c>
      <c r="M90" t="e">
        <f t="shared" si="12"/>
        <v>#VALUE!</v>
      </c>
      <c r="N90" t="str">
        <f t="shared" si="13"/>
        <v/>
      </c>
      <c r="O90" s="34" t="str">
        <f t="shared" si="14"/>
        <v/>
      </c>
      <c r="P90" s="54">
        <f>'初級(10級～)'!D95</f>
        <v>0</v>
      </c>
      <c r="Q90" s="34">
        <f>'初級(10級～)'!E95</f>
        <v>0</v>
      </c>
      <c r="R90" s="34">
        <f>'初級(10級～)'!F95</f>
        <v>0</v>
      </c>
      <c r="S90" s="34">
        <f>IF(H240="不合格","",'初級(10級～)'!H95)</f>
        <v>0</v>
      </c>
      <c r="T90" s="34">
        <f>IF(H240="不合格","",'初級(10級～)'!J95)</f>
        <v>0</v>
      </c>
      <c r="U90" t="e">
        <f>IF(H90="不合格",0,VLOOKUP(H90,計算!$U$2:$V$62,2,FALSE))</f>
        <v>#N/A</v>
      </c>
      <c r="V90" t="e">
        <f>IF(U90=0,"不合格",VLOOKUP(U90,計算!$T$3:$V$63,2))</f>
        <v>#N/A</v>
      </c>
      <c r="W90" t="str">
        <f t="shared" si="15"/>
        <v/>
      </c>
      <c r="X90" t="e">
        <f t="shared" si="16"/>
        <v>#N/A</v>
      </c>
      <c r="Y90" t="str">
        <f>IF(D90="","",団体設定!$B$7)</f>
        <v/>
      </c>
      <c r="Z90" t="str">
        <f>IF(D90="","",団体設定!$B$8)</f>
        <v/>
      </c>
    </row>
    <row r="91" spans="1:26" x14ac:dyDescent="0.15">
      <c r="A91">
        <v>90</v>
      </c>
      <c r="B91" s="1" t="str">
        <f>IF(D91="","",'初級(10級～)'!B96)</f>
        <v/>
      </c>
      <c r="C91" s="1" t="str">
        <f>IF(D91="","",'初級(10級～)'!C96)</f>
        <v/>
      </c>
      <c r="D91" t="str">
        <f>'初級(10級～)'!D96&amp;'初級(10級～)'!E96</f>
        <v/>
      </c>
      <c r="E91" t="str">
        <f>IF(D91="","",'初級(10級～)'!F96&amp;"/"&amp;'初級(10級～)'!H96&amp;"/"&amp;'初級(10級～)'!J96)</f>
        <v/>
      </c>
      <c r="F91" s="34" t="str">
        <f>IF(D91="","",団体設定!$B$5&amp;"年"&amp;団体設定!$D$5&amp;団体設定!$E$5&amp;団体設定!$F$5&amp;団体設定!$G$5)</f>
        <v/>
      </c>
      <c r="G91" s="33" t="str">
        <f t="shared" si="9"/>
        <v/>
      </c>
      <c r="H91" t="str">
        <f>'初級(10級～)'!Z96</f>
        <v/>
      </c>
      <c r="I91" t="str">
        <f>IF(D91="","",VLOOKUP(H91,計算!$B$16:$C$219,2,FALSE))</f>
        <v/>
      </c>
      <c r="J91" s="44" t="s">
        <v>62</v>
      </c>
      <c r="K91">
        <f t="shared" si="10"/>
        <v>0</v>
      </c>
      <c r="L91" s="52" t="e">
        <f t="shared" si="11"/>
        <v>#VALUE!</v>
      </c>
      <c r="M91" t="e">
        <f t="shared" si="12"/>
        <v>#VALUE!</v>
      </c>
      <c r="N91" t="str">
        <f t="shared" si="13"/>
        <v/>
      </c>
      <c r="O91" s="34" t="str">
        <f t="shared" si="14"/>
        <v/>
      </c>
      <c r="P91" s="54">
        <f>'初級(10級～)'!D96</f>
        <v>0</v>
      </c>
      <c r="Q91" s="34">
        <f>'初級(10級～)'!E96</f>
        <v>0</v>
      </c>
      <c r="R91" s="34">
        <f>'初級(10級～)'!F96</f>
        <v>0</v>
      </c>
      <c r="S91" s="34">
        <f>IF(H241="不合格","",'初級(10級～)'!H96)</f>
        <v>0</v>
      </c>
      <c r="T91" s="34">
        <f>IF(H241="不合格","",'初級(10級～)'!J96)</f>
        <v>0</v>
      </c>
      <c r="U91" t="e">
        <f>IF(H91="不合格",0,VLOOKUP(H91,計算!$U$2:$V$62,2,FALSE))</f>
        <v>#N/A</v>
      </c>
      <c r="V91" t="e">
        <f>IF(U91=0,"不合格",VLOOKUP(U91,計算!$T$3:$V$63,2))</f>
        <v>#N/A</v>
      </c>
      <c r="W91" t="str">
        <f t="shared" si="15"/>
        <v/>
      </c>
      <c r="X91" t="e">
        <f t="shared" si="16"/>
        <v>#N/A</v>
      </c>
      <c r="Y91" t="str">
        <f>IF(D91="","",団体設定!$B$7)</f>
        <v/>
      </c>
      <c r="Z91" t="str">
        <f>IF(D91="","",団体設定!$B$8)</f>
        <v/>
      </c>
    </row>
    <row r="92" spans="1:26" x14ac:dyDescent="0.15">
      <c r="A92">
        <v>91</v>
      </c>
      <c r="B92" s="1" t="str">
        <f>IF(D92="","",'初級(10級～)'!B97)</f>
        <v/>
      </c>
      <c r="C92" s="1" t="str">
        <f>IF(D92="","",'初級(10級～)'!C97)</f>
        <v/>
      </c>
      <c r="D92" t="str">
        <f>'初級(10級～)'!D97&amp;'初級(10級～)'!E97</f>
        <v/>
      </c>
      <c r="E92" t="str">
        <f>IF(D92="","",'初級(10級～)'!F97&amp;"/"&amp;'初級(10級～)'!H97&amp;"/"&amp;'初級(10級～)'!J97)</f>
        <v/>
      </c>
      <c r="F92" s="34" t="str">
        <f>IF(D92="","",団体設定!$B$5&amp;"年"&amp;団体設定!$D$5&amp;団体設定!$E$5&amp;団体設定!$F$5&amp;団体設定!$G$5)</f>
        <v/>
      </c>
      <c r="G92" s="33" t="str">
        <f t="shared" si="9"/>
        <v/>
      </c>
      <c r="H92" t="str">
        <f>'初級(10級～)'!Z97</f>
        <v/>
      </c>
      <c r="I92" t="str">
        <f>IF(D92="","",VLOOKUP(H92,計算!$B$16:$C$219,2,FALSE))</f>
        <v/>
      </c>
      <c r="J92" s="44" t="s">
        <v>62</v>
      </c>
      <c r="K92">
        <f t="shared" si="10"/>
        <v>0</v>
      </c>
      <c r="L92" s="52" t="e">
        <f t="shared" si="11"/>
        <v>#VALUE!</v>
      </c>
      <c r="M92" t="e">
        <f t="shared" si="12"/>
        <v>#VALUE!</v>
      </c>
      <c r="N92" t="str">
        <f t="shared" si="13"/>
        <v/>
      </c>
      <c r="O92" s="34" t="str">
        <f t="shared" si="14"/>
        <v/>
      </c>
      <c r="P92" s="54">
        <f>'初級(10級～)'!D97</f>
        <v>0</v>
      </c>
      <c r="Q92" s="34">
        <f>'初級(10級～)'!E97</f>
        <v>0</v>
      </c>
      <c r="R92" s="34">
        <f>'初級(10級～)'!F97</f>
        <v>0</v>
      </c>
      <c r="S92" s="34">
        <f>IF(H242="不合格","",'初級(10級～)'!H97)</f>
        <v>0</v>
      </c>
      <c r="T92" s="34">
        <f>IF(H242="不合格","",'初級(10級～)'!J97)</f>
        <v>0</v>
      </c>
      <c r="U92" t="e">
        <f>IF(H92="不合格",0,VLOOKUP(H92,計算!$U$2:$V$62,2,FALSE))</f>
        <v>#N/A</v>
      </c>
      <c r="V92" t="e">
        <f>IF(U92=0,"不合格",VLOOKUP(U92,計算!$T$3:$V$63,2))</f>
        <v>#N/A</v>
      </c>
      <c r="W92" t="str">
        <f t="shared" si="15"/>
        <v/>
      </c>
      <c r="X92" t="e">
        <f t="shared" si="16"/>
        <v>#N/A</v>
      </c>
      <c r="Y92" t="str">
        <f>IF(D92="","",団体設定!$B$7)</f>
        <v/>
      </c>
      <c r="Z92" t="str">
        <f>IF(D92="","",団体設定!$B$8)</f>
        <v/>
      </c>
    </row>
    <row r="93" spans="1:26" x14ac:dyDescent="0.15">
      <c r="A93">
        <v>92</v>
      </c>
      <c r="B93" s="1" t="str">
        <f>IF(D93="","",'初級(10級～)'!B98)</f>
        <v/>
      </c>
      <c r="C93" s="1" t="str">
        <f>IF(D93="","",'初級(10級～)'!C98)</f>
        <v/>
      </c>
      <c r="D93" t="str">
        <f>'初級(10級～)'!D98&amp;'初級(10級～)'!E98</f>
        <v/>
      </c>
      <c r="E93" t="str">
        <f>IF(D93="","",'初級(10級～)'!F98&amp;"/"&amp;'初級(10級～)'!H98&amp;"/"&amp;'初級(10級～)'!J98)</f>
        <v/>
      </c>
      <c r="F93" s="34" t="str">
        <f>IF(D93="","",団体設定!$B$5&amp;"年"&amp;団体設定!$D$5&amp;団体設定!$E$5&amp;団体設定!$F$5&amp;団体設定!$G$5)</f>
        <v/>
      </c>
      <c r="G93" s="33" t="str">
        <f t="shared" si="9"/>
        <v/>
      </c>
      <c r="H93" t="str">
        <f>'初級(10級～)'!Z98</f>
        <v/>
      </c>
      <c r="I93" t="str">
        <f>IF(D93="","",VLOOKUP(H93,計算!$B$16:$C$219,2,FALSE))</f>
        <v/>
      </c>
      <c r="J93" s="44" t="s">
        <v>62</v>
      </c>
      <c r="K93">
        <f t="shared" si="10"/>
        <v>0</v>
      </c>
      <c r="L93" s="52" t="e">
        <f t="shared" si="11"/>
        <v>#VALUE!</v>
      </c>
      <c r="M93" t="e">
        <f t="shared" si="12"/>
        <v>#VALUE!</v>
      </c>
      <c r="N93" t="str">
        <f t="shared" si="13"/>
        <v/>
      </c>
      <c r="O93" s="34" t="str">
        <f t="shared" si="14"/>
        <v/>
      </c>
      <c r="P93" s="54">
        <f>'初級(10級～)'!D98</f>
        <v>0</v>
      </c>
      <c r="Q93" s="34">
        <f>'初級(10級～)'!E98</f>
        <v>0</v>
      </c>
      <c r="R93" s="34">
        <f>'初級(10級～)'!F98</f>
        <v>0</v>
      </c>
      <c r="S93" s="34">
        <f>IF(H243="不合格","",'初級(10級～)'!H98)</f>
        <v>0</v>
      </c>
      <c r="T93" s="34">
        <f>IF(H243="不合格","",'初級(10級～)'!J98)</f>
        <v>0</v>
      </c>
      <c r="U93" t="e">
        <f>IF(H93="不合格",0,VLOOKUP(H93,計算!$U$2:$V$62,2,FALSE))</f>
        <v>#N/A</v>
      </c>
      <c r="V93" t="e">
        <f>IF(U93=0,"不合格",VLOOKUP(U93,計算!$T$3:$V$63,2))</f>
        <v>#N/A</v>
      </c>
      <c r="W93" t="str">
        <f t="shared" si="15"/>
        <v/>
      </c>
      <c r="X93" t="e">
        <f t="shared" si="16"/>
        <v>#N/A</v>
      </c>
      <c r="Y93" t="str">
        <f>IF(D93="","",団体設定!$B$7)</f>
        <v/>
      </c>
      <c r="Z93" t="str">
        <f>IF(D93="","",団体設定!$B$8)</f>
        <v/>
      </c>
    </row>
    <row r="94" spans="1:26" x14ac:dyDescent="0.15">
      <c r="A94">
        <v>93</v>
      </c>
      <c r="B94" s="1" t="str">
        <f>IF(D94="","",'初級(10級～)'!B99)</f>
        <v/>
      </c>
      <c r="C94" s="1" t="str">
        <f>IF(D94="","",'初級(10級～)'!C99)</f>
        <v/>
      </c>
      <c r="D94" t="str">
        <f>'初級(10級～)'!D99&amp;'初級(10級～)'!E99</f>
        <v/>
      </c>
      <c r="E94" t="str">
        <f>IF(D94="","",'初級(10級～)'!F99&amp;"/"&amp;'初級(10級～)'!H99&amp;"/"&amp;'初級(10級～)'!J99)</f>
        <v/>
      </c>
      <c r="F94" s="34" t="str">
        <f>IF(D94="","",団体設定!$B$5&amp;"年"&amp;団体設定!$D$5&amp;団体設定!$E$5&amp;団体設定!$F$5&amp;団体設定!$G$5)</f>
        <v/>
      </c>
      <c r="G94" s="33" t="str">
        <f t="shared" si="9"/>
        <v/>
      </c>
      <c r="H94" t="str">
        <f>'初級(10級～)'!Z99</f>
        <v/>
      </c>
      <c r="I94" t="str">
        <f>IF(D94="","",VLOOKUP(H94,計算!$B$16:$C$219,2,FALSE))</f>
        <v/>
      </c>
      <c r="J94" s="44" t="s">
        <v>62</v>
      </c>
      <c r="K94">
        <f t="shared" si="10"/>
        <v>0</v>
      </c>
      <c r="L94" s="52" t="e">
        <f t="shared" si="11"/>
        <v>#VALUE!</v>
      </c>
      <c r="M94" t="e">
        <f t="shared" si="12"/>
        <v>#VALUE!</v>
      </c>
      <c r="N94" t="str">
        <f t="shared" si="13"/>
        <v/>
      </c>
      <c r="O94" s="34" t="str">
        <f t="shared" si="14"/>
        <v/>
      </c>
      <c r="P94" s="54">
        <f>'初級(10級～)'!D99</f>
        <v>0</v>
      </c>
      <c r="Q94" s="34">
        <f>'初級(10級～)'!E99</f>
        <v>0</v>
      </c>
      <c r="R94" s="34">
        <f>'初級(10級～)'!F99</f>
        <v>0</v>
      </c>
      <c r="S94" s="34">
        <f>IF(H244="不合格","",'初級(10級～)'!H99)</f>
        <v>0</v>
      </c>
      <c r="T94" s="34">
        <f>IF(H244="不合格","",'初級(10級～)'!J99)</f>
        <v>0</v>
      </c>
      <c r="U94" t="e">
        <f>IF(H94="不合格",0,VLOOKUP(H94,計算!$U$2:$V$62,2,FALSE))</f>
        <v>#N/A</v>
      </c>
      <c r="V94" t="e">
        <f>IF(U94=0,"不合格",VLOOKUP(U94,計算!$T$3:$V$63,2))</f>
        <v>#N/A</v>
      </c>
      <c r="W94" t="str">
        <f t="shared" si="15"/>
        <v/>
      </c>
      <c r="X94" t="e">
        <f t="shared" si="16"/>
        <v>#N/A</v>
      </c>
      <c r="Y94" t="str">
        <f>IF(D94="","",団体設定!$B$7)</f>
        <v/>
      </c>
      <c r="Z94" t="str">
        <f>IF(D94="","",団体設定!$B$8)</f>
        <v/>
      </c>
    </row>
    <row r="95" spans="1:26" x14ac:dyDescent="0.15">
      <c r="A95">
        <v>94</v>
      </c>
      <c r="B95" s="1" t="str">
        <f>IF(D95="","",'初級(10級～)'!B100)</f>
        <v/>
      </c>
      <c r="C95" s="1" t="str">
        <f>IF(D95="","",'初級(10級～)'!C100)</f>
        <v/>
      </c>
      <c r="D95" t="str">
        <f>'初級(10級～)'!D100&amp;'初級(10級～)'!E100</f>
        <v/>
      </c>
      <c r="E95" t="str">
        <f>IF(D95="","",'初級(10級～)'!F100&amp;"/"&amp;'初級(10級～)'!H100&amp;"/"&amp;'初級(10級～)'!J100)</f>
        <v/>
      </c>
      <c r="F95" s="34" t="str">
        <f>IF(D95="","",団体設定!$B$5&amp;"年"&amp;団体設定!$D$5&amp;団体設定!$E$5&amp;団体設定!$F$5&amp;団体設定!$G$5)</f>
        <v/>
      </c>
      <c r="G95" s="33" t="str">
        <f t="shared" si="9"/>
        <v/>
      </c>
      <c r="H95" t="str">
        <f>'初級(10級～)'!Z100</f>
        <v/>
      </c>
      <c r="I95" t="str">
        <f>IF(D95="","",VLOOKUP(H95,計算!$B$16:$C$219,2,FALSE))</f>
        <v/>
      </c>
      <c r="J95" s="44" t="s">
        <v>62</v>
      </c>
      <c r="K95">
        <f t="shared" si="10"/>
        <v>0</v>
      </c>
      <c r="L95" s="52" t="e">
        <f t="shared" si="11"/>
        <v>#VALUE!</v>
      </c>
      <c r="M95" t="e">
        <f t="shared" si="12"/>
        <v>#VALUE!</v>
      </c>
      <c r="N95" t="str">
        <f t="shared" si="13"/>
        <v/>
      </c>
      <c r="O95" s="34" t="str">
        <f t="shared" si="14"/>
        <v/>
      </c>
      <c r="P95" s="54">
        <f>'初級(10級～)'!D100</f>
        <v>0</v>
      </c>
      <c r="Q95" s="34">
        <f>'初級(10級～)'!E100</f>
        <v>0</v>
      </c>
      <c r="R95" s="34">
        <f>'初級(10級～)'!F100</f>
        <v>0</v>
      </c>
      <c r="S95" s="34">
        <f>IF(H245="不合格","",'初級(10級～)'!H100)</f>
        <v>0</v>
      </c>
      <c r="T95" s="34">
        <f>IF(H245="不合格","",'初級(10級～)'!J100)</f>
        <v>0</v>
      </c>
      <c r="U95" t="e">
        <f>IF(H95="不合格",0,VLOOKUP(H95,計算!$U$2:$V$62,2,FALSE))</f>
        <v>#N/A</v>
      </c>
      <c r="V95" t="e">
        <f>IF(U95=0,"不合格",VLOOKUP(U95,計算!$T$3:$V$63,2))</f>
        <v>#N/A</v>
      </c>
      <c r="W95" t="str">
        <f t="shared" si="15"/>
        <v/>
      </c>
      <c r="X95" t="e">
        <f t="shared" si="16"/>
        <v>#N/A</v>
      </c>
      <c r="Y95" t="str">
        <f>IF(D95="","",団体設定!$B$7)</f>
        <v/>
      </c>
      <c r="Z95" t="str">
        <f>IF(D95="","",団体設定!$B$8)</f>
        <v/>
      </c>
    </row>
    <row r="96" spans="1:26" x14ac:dyDescent="0.15">
      <c r="A96">
        <v>95</v>
      </c>
      <c r="B96" s="1" t="str">
        <f>IF(D96="","",'初級(10級～)'!B101)</f>
        <v/>
      </c>
      <c r="C96" s="1" t="str">
        <f>IF(D96="","",'初級(10級～)'!C101)</f>
        <v/>
      </c>
      <c r="D96" t="str">
        <f>'初級(10級～)'!D101&amp;'初級(10級～)'!E101</f>
        <v/>
      </c>
      <c r="E96" t="str">
        <f>IF(D96="","",'初級(10級～)'!F101&amp;"/"&amp;'初級(10級～)'!H101&amp;"/"&amp;'初級(10級～)'!J101)</f>
        <v/>
      </c>
      <c r="F96" s="34" t="str">
        <f>IF(D96="","",団体設定!$B$5&amp;"年"&amp;団体設定!$D$5&amp;団体設定!$E$5&amp;団体設定!$F$5&amp;団体設定!$G$5)</f>
        <v/>
      </c>
      <c r="G96" s="33" t="str">
        <f t="shared" si="9"/>
        <v/>
      </c>
      <c r="H96" t="str">
        <f>'初級(10級～)'!Z101</f>
        <v/>
      </c>
      <c r="I96" t="str">
        <f>IF(D96="","",VLOOKUP(H96,計算!$B$16:$C$219,2,FALSE))</f>
        <v/>
      </c>
      <c r="J96" s="44" t="s">
        <v>62</v>
      </c>
      <c r="K96">
        <f t="shared" si="10"/>
        <v>0</v>
      </c>
      <c r="L96" s="52" t="e">
        <f t="shared" si="11"/>
        <v>#VALUE!</v>
      </c>
      <c r="M96" t="e">
        <f t="shared" si="12"/>
        <v>#VALUE!</v>
      </c>
      <c r="N96" t="str">
        <f t="shared" si="13"/>
        <v/>
      </c>
      <c r="O96" s="34" t="str">
        <f t="shared" si="14"/>
        <v/>
      </c>
      <c r="P96" s="54">
        <f>'初級(10級～)'!D101</f>
        <v>0</v>
      </c>
      <c r="Q96" s="34">
        <f>'初級(10級～)'!E101</f>
        <v>0</v>
      </c>
      <c r="R96" s="34">
        <f>'初級(10級～)'!F101</f>
        <v>0</v>
      </c>
      <c r="S96" s="34">
        <f>IF(H246="不合格","",'初級(10級～)'!H101)</f>
        <v>0</v>
      </c>
      <c r="T96" s="34">
        <f>IF(H246="不合格","",'初級(10級～)'!J101)</f>
        <v>0</v>
      </c>
      <c r="U96" t="e">
        <f>IF(H96="不合格",0,VLOOKUP(H96,計算!$U$2:$V$62,2,FALSE))</f>
        <v>#N/A</v>
      </c>
      <c r="V96" t="e">
        <f>IF(U96=0,"不合格",VLOOKUP(U96,計算!$T$3:$V$63,2))</f>
        <v>#N/A</v>
      </c>
      <c r="W96" t="str">
        <f t="shared" si="15"/>
        <v/>
      </c>
      <c r="X96" t="e">
        <f t="shared" si="16"/>
        <v>#N/A</v>
      </c>
      <c r="Y96" t="str">
        <f>IF(D96="","",団体設定!$B$7)</f>
        <v/>
      </c>
      <c r="Z96" t="str">
        <f>IF(D96="","",団体設定!$B$8)</f>
        <v/>
      </c>
    </row>
    <row r="97" spans="1:26" x14ac:dyDescent="0.15">
      <c r="A97">
        <v>96</v>
      </c>
      <c r="B97" s="1" t="str">
        <f>IF(D97="","",'初級(10級～)'!B102)</f>
        <v/>
      </c>
      <c r="C97" s="1" t="str">
        <f>IF(D97="","",'初級(10級～)'!C102)</f>
        <v/>
      </c>
      <c r="D97" t="str">
        <f>'初級(10級～)'!D102&amp;'初級(10級～)'!E102</f>
        <v/>
      </c>
      <c r="E97" t="str">
        <f>IF(D97="","",'初級(10級～)'!F102&amp;"/"&amp;'初級(10級～)'!H102&amp;"/"&amp;'初級(10級～)'!J102)</f>
        <v/>
      </c>
      <c r="F97" s="34" t="str">
        <f>IF(D97="","",団体設定!$B$5&amp;"年"&amp;団体設定!$D$5&amp;団体設定!$E$5&amp;団体設定!$F$5&amp;団体設定!$G$5)</f>
        <v/>
      </c>
      <c r="G97" s="33" t="str">
        <f t="shared" si="9"/>
        <v/>
      </c>
      <c r="H97" t="str">
        <f>'初級(10級～)'!Z102</f>
        <v/>
      </c>
      <c r="I97" t="str">
        <f>IF(D97="","",VLOOKUP(H97,計算!$B$16:$C$219,2,FALSE))</f>
        <v/>
      </c>
      <c r="J97" s="44" t="s">
        <v>62</v>
      </c>
      <c r="K97">
        <f t="shared" si="10"/>
        <v>0</v>
      </c>
      <c r="L97" s="52" t="e">
        <f t="shared" si="11"/>
        <v>#VALUE!</v>
      </c>
      <c r="M97" t="e">
        <f t="shared" si="12"/>
        <v>#VALUE!</v>
      </c>
      <c r="N97" t="str">
        <f t="shared" si="13"/>
        <v/>
      </c>
      <c r="O97" s="34" t="str">
        <f t="shared" si="14"/>
        <v/>
      </c>
      <c r="P97" s="54">
        <f>'初級(10級～)'!D102</f>
        <v>0</v>
      </c>
      <c r="Q97" s="34">
        <f>'初級(10級～)'!E102</f>
        <v>0</v>
      </c>
      <c r="R97" s="34">
        <f>'初級(10級～)'!F102</f>
        <v>0</v>
      </c>
      <c r="S97" s="34">
        <f>IF(H247="不合格","",'初級(10級～)'!H102)</f>
        <v>0</v>
      </c>
      <c r="T97" s="34">
        <f>IF(H247="不合格","",'初級(10級～)'!J102)</f>
        <v>0</v>
      </c>
      <c r="U97" t="e">
        <f>IF(H97="不合格",0,VLOOKUP(H97,計算!$U$2:$V$62,2,FALSE))</f>
        <v>#N/A</v>
      </c>
      <c r="V97" t="e">
        <f>IF(U97=0,"不合格",VLOOKUP(U97,計算!$T$3:$V$63,2))</f>
        <v>#N/A</v>
      </c>
      <c r="W97" t="str">
        <f t="shared" si="15"/>
        <v/>
      </c>
      <c r="X97" t="e">
        <f t="shared" si="16"/>
        <v>#N/A</v>
      </c>
      <c r="Y97" t="str">
        <f>IF(D97="","",団体設定!$B$7)</f>
        <v/>
      </c>
      <c r="Z97" t="str">
        <f>IF(D97="","",団体設定!$B$8)</f>
        <v/>
      </c>
    </row>
    <row r="98" spans="1:26" x14ac:dyDescent="0.15">
      <c r="A98">
        <v>97</v>
      </c>
      <c r="B98" s="1" t="str">
        <f>IF(D98="","",'初級(10級～)'!B103)</f>
        <v/>
      </c>
      <c r="C98" s="1" t="str">
        <f>IF(D98="","",'初級(10級～)'!C103)</f>
        <v/>
      </c>
      <c r="D98" t="str">
        <f>'初級(10級～)'!D103&amp;'初級(10級～)'!E103</f>
        <v/>
      </c>
      <c r="E98" t="str">
        <f>IF(D98="","",'初級(10級～)'!F103&amp;"/"&amp;'初級(10級～)'!H103&amp;"/"&amp;'初級(10級～)'!J103)</f>
        <v/>
      </c>
      <c r="F98" s="34" t="str">
        <f>IF(D98="","",団体設定!$B$5&amp;"年"&amp;団体設定!$D$5&amp;団体設定!$E$5&amp;団体設定!$F$5&amp;団体設定!$G$5)</f>
        <v/>
      </c>
      <c r="G98" s="33" t="str">
        <f t="shared" si="9"/>
        <v/>
      </c>
      <c r="H98" t="str">
        <f>'初級(10級～)'!Z103</f>
        <v/>
      </c>
      <c r="I98" t="str">
        <f>IF(D98="","",VLOOKUP(H98,計算!$B$16:$C$219,2,FALSE))</f>
        <v/>
      </c>
      <c r="J98" s="44" t="s">
        <v>62</v>
      </c>
      <c r="K98">
        <f t="shared" si="10"/>
        <v>0</v>
      </c>
      <c r="L98" s="52" t="e">
        <f t="shared" si="11"/>
        <v>#VALUE!</v>
      </c>
      <c r="M98" t="e">
        <f t="shared" si="12"/>
        <v>#VALUE!</v>
      </c>
      <c r="N98" t="str">
        <f t="shared" si="13"/>
        <v/>
      </c>
      <c r="O98" s="34" t="str">
        <f t="shared" ref="O98:O129" si="17">C98</f>
        <v/>
      </c>
      <c r="P98" s="54">
        <f>'初級(10級～)'!D103</f>
        <v>0</v>
      </c>
      <c r="Q98" s="34">
        <f>'初級(10級～)'!E103</f>
        <v>0</v>
      </c>
      <c r="R98" s="34">
        <f>'初級(10級～)'!F103</f>
        <v>0</v>
      </c>
      <c r="S98" s="34">
        <f>IF(H248="不合格","",'初級(10級～)'!H103)</f>
        <v>0</v>
      </c>
      <c r="T98" s="34">
        <f>IF(H248="不合格","",'初級(10級～)'!J103)</f>
        <v>0</v>
      </c>
      <c r="U98" t="e">
        <f>IF(H98="不合格",0,VLOOKUP(H98,計算!$U$2:$V$62,2,FALSE))</f>
        <v>#N/A</v>
      </c>
      <c r="V98" t="e">
        <f>IF(U98=0,"不合格",VLOOKUP(U98,計算!$T$3:$V$63,2))</f>
        <v>#N/A</v>
      </c>
      <c r="W98" t="str">
        <f t="shared" si="15"/>
        <v/>
      </c>
      <c r="X98" t="e">
        <f t="shared" si="16"/>
        <v>#N/A</v>
      </c>
      <c r="Y98" t="str">
        <f>IF(D98="","",団体設定!$B$7)</f>
        <v/>
      </c>
      <c r="Z98" t="str">
        <f>IF(D98="","",団体設定!$B$8)</f>
        <v/>
      </c>
    </row>
    <row r="99" spans="1:26" x14ac:dyDescent="0.15">
      <c r="A99">
        <v>98</v>
      </c>
      <c r="B99" s="1" t="str">
        <f>IF(D99="","",'初級(10級～)'!B104)</f>
        <v/>
      </c>
      <c r="C99" s="1" t="str">
        <f>IF(D99="","",'初級(10級～)'!C104)</f>
        <v/>
      </c>
      <c r="D99" t="str">
        <f>'初級(10級～)'!D104&amp;'初級(10級～)'!E104</f>
        <v/>
      </c>
      <c r="E99" t="str">
        <f>IF(D99="","",'初級(10級～)'!F104&amp;"/"&amp;'初級(10級～)'!H104&amp;"/"&amp;'初級(10級～)'!J104)</f>
        <v/>
      </c>
      <c r="F99" s="34" t="str">
        <f>IF(D99="","",団体設定!$B$5&amp;"年"&amp;団体設定!$D$5&amp;団体設定!$E$5&amp;団体設定!$F$5&amp;団体設定!$G$5)</f>
        <v/>
      </c>
      <c r="G99" s="33" t="str">
        <f t="shared" si="9"/>
        <v/>
      </c>
      <c r="H99" t="str">
        <f>'初級(10級～)'!Z104</f>
        <v/>
      </c>
      <c r="I99" t="str">
        <f>IF(D99="","",VLOOKUP(H99,計算!$B$16:$C$219,2,FALSE))</f>
        <v/>
      </c>
      <c r="J99" s="44" t="s">
        <v>62</v>
      </c>
      <c r="K99">
        <f t="shared" si="10"/>
        <v>0</v>
      </c>
      <c r="L99" s="52" t="e">
        <f t="shared" si="11"/>
        <v>#VALUE!</v>
      </c>
      <c r="M99" t="e">
        <f t="shared" si="12"/>
        <v>#VALUE!</v>
      </c>
      <c r="N99" t="str">
        <f t="shared" si="13"/>
        <v/>
      </c>
      <c r="O99" s="34" t="str">
        <f t="shared" si="17"/>
        <v/>
      </c>
      <c r="P99" s="54">
        <f>'初級(10級～)'!D104</f>
        <v>0</v>
      </c>
      <c r="Q99" s="34">
        <f>'初級(10級～)'!E104</f>
        <v>0</v>
      </c>
      <c r="R99" s="34">
        <f>'初級(10級～)'!F104</f>
        <v>0</v>
      </c>
      <c r="S99" s="34">
        <f>IF(H249="不合格","",'初級(10級～)'!H104)</f>
        <v>0</v>
      </c>
      <c r="T99" s="34">
        <f>IF(H249="不合格","",'初級(10級～)'!J104)</f>
        <v>0</v>
      </c>
      <c r="U99" t="e">
        <f>IF(H99="不合格",0,VLOOKUP(H99,計算!$U$2:$V$62,2,FALSE))</f>
        <v>#N/A</v>
      </c>
      <c r="V99" t="e">
        <f>IF(U99=0,"不合格",VLOOKUP(U99,計算!$T$3:$V$63,2))</f>
        <v>#N/A</v>
      </c>
      <c r="W99" t="str">
        <f t="shared" si="15"/>
        <v/>
      </c>
      <c r="X99" t="e">
        <f t="shared" si="16"/>
        <v>#N/A</v>
      </c>
      <c r="Y99" t="str">
        <f>IF(D99="","",団体設定!$B$7)</f>
        <v/>
      </c>
      <c r="Z99" t="str">
        <f>IF(D99="","",団体設定!$B$8)</f>
        <v/>
      </c>
    </row>
    <row r="100" spans="1:26" x14ac:dyDescent="0.15">
      <c r="A100">
        <v>99</v>
      </c>
      <c r="B100" s="1" t="str">
        <f>IF(D100="","",'初級(10級～)'!B105)</f>
        <v/>
      </c>
      <c r="C100" s="1" t="str">
        <f>IF(D100="","",'初級(10級～)'!C105)</f>
        <v/>
      </c>
      <c r="D100" t="str">
        <f>'初級(10級～)'!D105&amp;'初級(10級～)'!E105</f>
        <v/>
      </c>
      <c r="E100" t="str">
        <f>IF(D100="","",'初級(10級～)'!F105&amp;"/"&amp;'初級(10級～)'!H105&amp;"/"&amp;'初級(10級～)'!J105)</f>
        <v/>
      </c>
      <c r="F100" s="34" t="str">
        <f>IF(D100="","",団体設定!$B$5&amp;"年"&amp;団体設定!$D$5&amp;団体設定!$E$5&amp;団体設定!$F$5&amp;団体設定!$G$5)</f>
        <v/>
      </c>
      <c r="G100" s="33" t="str">
        <f t="shared" si="9"/>
        <v/>
      </c>
      <c r="H100" t="str">
        <f>'初級(10級～)'!Z105</f>
        <v/>
      </c>
      <c r="I100" t="str">
        <f>IF(D100="","",VLOOKUP(H100,計算!$B$16:$C$219,2,FALSE))</f>
        <v/>
      </c>
      <c r="J100" s="44" t="s">
        <v>62</v>
      </c>
      <c r="K100">
        <f t="shared" si="10"/>
        <v>0</v>
      </c>
      <c r="L100" s="52" t="e">
        <f t="shared" si="11"/>
        <v>#VALUE!</v>
      </c>
      <c r="M100" t="e">
        <f t="shared" si="12"/>
        <v>#VALUE!</v>
      </c>
      <c r="N100" t="str">
        <f t="shared" si="13"/>
        <v/>
      </c>
      <c r="O100" s="34" t="str">
        <f t="shared" si="17"/>
        <v/>
      </c>
      <c r="P100" s="54">
        <f>'初級(10級～)'!D105</f>
        <v>0</v>
      </c>
      <c r="Q100" s="34">
        <f>'初級(10級～)'!E105</f>
        <v>0</v>
      </c>
      <c r="R100" s="34">
        <f>'初級(10級～)'!F105</f>
        <v>0</v>
      </c>
      <c r="S100" s="34">
        <f>IF(H250="不合格","",'初級(10級～)'!H105)</f>
        <v>0</v>
      </c>
      <c r="T100" s="34">
        <f>IF(H250="不合格","",'初級(10級～)'!J105)</f>
        <v>0</v>
      </c>
      <c r="U100" t="e">
        <f>IF(H100="不合格",0,VLOOKUP(H100,計算!$U$2:$V$62,2,FALSE))</f>
        <v>#N/A</v>
      </c>
      <c r="V100" t="e">
        <f>IF(U100=0,"不合格",VLOOKUP(U100,計算!$T$3:$V$63,2))</f>
        <v>#N/A</v>
      </c>
      <c r="W100" t="str">
        <f t="shared" si="15"/>
        <v/>
      </c>
      <c r="X100" t="e">
        <f t="shared" si="16"/>
        <v>#N/A</v>
      </c>
      <c r="Y100" t="str">
        <f>IF(D100="","",団体設定!$B$7)</f>
        <v/>
      </c>
      <c r="Z100" t="str">
        <f>IF(D100="","",団体設定!$B$8)</f>
        <v/>
      </c>
    </row>
    <row r="101" spans="1:26" x14ac:dyDescent="0.15">
      <c r="A101">
        <v>100</v>
      </c>
      <c r="B101" s="1" t="str">
        <f>IF(D101="","",'初級(10級～)'!B106)</f>
        <v/>
      </c>
      <c r="C101" s="1" t="str">
        <f>IF(D101="","",'初級(10級～)'!C106)</f>
        <v/>
      </c>
      <c r="D101" t="str">
        <f>'初級(10級～)'!D106&amp;'初級(10級～)'!E106</f>
        <v/>
      </c>
      <c r="E101" t="str">
        <f>IF(D101="","",'初級(10級～)'!F106&amp;"/"&amp;'初級(10級～)'!H106&amp;"/"&amp;'初級(10級～)'!J106)</f>
        <v/>
      </c>
      <c r="F101" s="34" t="str">
        <f>IF(D101="","",団体設定!$B$5&amp;"年"&amp;団体設定!$D$5&amp;団体設定!$E$5&amp;団体設定!$F$5&amp;団体設定!$G$5)</f>
        <v/>
      </c>
      <c r="G101" s="33" t="str">
        <f t="shared" si="9"/>
        <v/>
      </c>
      <c r="H101" t="str">
        <f>'初級(10級～)'!Z106</f>
        <v/>
      </c>
      <c r="I101" t="str">
        <f>IF(D101="","",VLOOKUP(H101,計算!$B$16:$C$219,2,FALSE))</f>
        <v/>
      </c>
      <c r="J101" s="44" t="s">
        <v>62</v>
      </c>
      <c r="K101">
        <f t="shared" si="10"/>
        <v>0</v>
      </c>
      <c r="L101" s="52" t="e">
        <f t="shared" si="11"/>
        <v>#VALUE!</v>
      </c>
      <c r="M101" t="e">
        <f t="shared" si="12"/>
        <v>#VALUE!</v>
      </c>
      <c r="N101" t="str">
        <f t="shared" si="13"/>
        <v/>
      </c>
      <c r="O101" s="34" t="str">
        <f t="shared" si="17"/>
        <v/>
      </c>
      <c r="P101" s="54">
        <f>'初級(10級～)'!D106</f>
        <v>0</v>
      </c>
      <c r="Q101" s="34">
        <f>'初級(10級～)'!E106</f>
        <v>0</v>
      </c>
      <c r="R101" s="34">
        <f>'初級(10級～)'!F106</f>
        <v>0</v>
      </c>
      <c r="S101" s="34">
        <f>IF(H251="不合格","",'初級(10級～)'!H106)</f>
        <v>0</v>
      </c>
      <c r="T101" s="34">
        <f>IF(H251="不合格","",'初級(10級～)'!J106)</f>
        <v>0</v>
      </c>
      <c r="U101" t="e">
        <f>IF(H101="不合格",0,VLOOKUP(H101,計算!$U$2:$V$62,2,FALSE))</f>
        <v>#N/A</v>
      </c>
      <c r="V101" t="e">
        <f>IF(U101=0,"不合格",VLOOKUP(U101,計算!$T$3:$V$63,2))</f>
        <v>#N/A</v>
      </c>
      <c r="W101" t="str">
        <f t="shared" si="15"/>
        <v/>
      </c>
      <c r="X101" t="e">
        <f t="shared" si="16"/>
        <v>#N/A</v>
      </c>
      <c r="Y101" t="str">
        <f>IF(D101="","",団体設定!$B$7)</f>
        <v/>
      </c>
      <c r="Z101" t="str">
        <f>IF(D101="","",団体設定!$B$8)</f>
        <v/>
      </c>
    </row>
    <row r="102" spans="1:26" x14ac:dyDescent="0.15">
      <c r="A102">
        <v>101</v>
      </c>
      <c r="B102" s="1" t="str">
        <f>IF(D102="","",'初級(10級～)'!B107)</f>
        <v/>
      </c>
      <c r="C102" s="1" t="str">
        <f>IF(D102="","",'初級(10級～)'!C107)</f>
        <v/>
      </c>
      <c r="D102" t="str">
        <f>'初級(10級～)'!D107&amp;'初級(10級～)'!E107</f>
        <v/>
      </c>
      <c r="E102" t="str">
        <f>IF(D102="","",'初級(10級～)'!F107&amp;"/"&amp;'初級(10級～)'!H107&amp;"/"&amp;'初級(10級～)'!J107)</f>
        <v/>
      </c>
      <c r="F102" s="34" t="str">
        <f>IF(D102="","",団体設定!$B$5&amp;"年"&amp;団体設定!$D$5&amp;団体設定!$E$5&amp;団体設定!$F$5&amp;団体設定!$G$5)</f>
        <v/>
      </c>
      <c r="G102" s="33" t="str">
        <f t="shared" si="9"/>
        <v/>
      </c>
      <c r="H102" t="str">
        <f>'初級(10級～)'!Z107</f>
        <v/>
      </c>
      <c r="I102" t="str">
        <f>IF(D102="","",VLOOKUP(H102,計算!$B$16:$C$219,2,FALSE))</f>
        <v/>
      </c>
      <c r="J102" s="44" t="s">
        <v>62</v>
      </c>
      <c r="K102">
        <f t="shared" si="10"/>
        <v>0</v>
      </c>
      <c r="L102" s="52" t="e">
        <f t="shared" si="11"/>
        <v>#VALUE!</v>
      </c>
      <c r="M102" t="e">
        <f t="shared" si="12"/>
        <v>#VALUE!</v>
      </c>
      <c r="N102" t="str">
        <f t="shared" si="13"/>
        <v/>
      </c>
      <c r="O102" s="34" t="str">
        <f t="shared" si="17"/>
        <v/>
      </c>
      <c r="P102" s="54">
        <f>'初級(10級～)'!D107</f>
        <v>0</v>
      </c>
      <c r="Q102" s="34">
        <f>'初級(10級～)'!E107</f>
        <v>0</v>
      </c>
      <c r="R102" s="34">
        <f>'初級(10級～)'!F107</f>
        <v>0</v>
      </c>
      <c r="S102" s="34">
        <f>IF(H252="不合格","",'初級(10級～)'!H107)</f>
        <v>0</v>
      </c>
      <c r="T102" s="34">
        <f>IF(H252="不合格","",'初級(10級～)'!J107)</f>
        <v>0</v>
      </c>
      <c r="U102" t="e">
        <f>IF(H102="不合格",0,VLOOKUP(H102,計算!$U$2:$V$62,2,FALSE))</f>
        <v>#N/A</v>
      </c>
      <c r="V102" t="e">
        <f>IF(U102=0,"不合格",VLOOKUP(U102,計算!$T$3:$V$63,2))</f>
        <v>#N/A</v>
      </c>
      <c r="W102" t="str">
        <f t="shared" si="15"/>
        <v/>
      </c>
      <c r="X102" t="e">
        <f t="shared" si="16"/>
        <v>#N/A</v>
      </c>
      <c r="Y102" t="str">
        <f>IF(D102="","",団体設定!$B$7)</f>
        <v/>
      </c>
      <c r="Z102" t="str">
        <f>IF(D102="","",団体設定!$B$8)</f>
        <v/>
      </c>
    </row>
    <row r="103" spans="1:26" x14ac:dyDescent="0.15">
      <c r="A103">
        <v>102</v>
      </c>
      <c r="B103" s="1" t="str">
        <f>IF(D103="","",'初級(10級～)'!B108)</f>
        <v/>
      </c>
      <c r="C103" s="1" t="str">
        <f>IF(D103="","",'初級(10級～)'!C108)</f>
        <v/>
      </c>
      <c r="D103" t="str">
        <f>'初級(10級～)'!D108&amp;'初級(10級～)'!E108</f>
        <v/>
      </c>
      <c r="E103" t="str">
        <f>IF(D103="","",'初級(10級～)'!F108&amp;"/"&amp;'初級(10級～)'!H108&amp;"/"&amp;'初級(10級～)'!J108)</f>
        <v/>
      </c>
      <c r="F103" s="34" t="str">
        <f>IF(D103="","",団体設定!$B$5&amp;"年"&amp;団体設定!$D$5&amp;団体設定!$E$5&amp;団体設定!$F$5&amp;団体設定!$G$5)</f>
        <v/>
      </c>
      <c r="G103" s="33" t="str">
        <f t="shared" si="9"/>
        <v/>
      </c>
      <c r="H103" t="str">
        <f>'初級(10級～)'!Z108</f>
        <v/>
      </c>
      <c r="I103" t="str">
        <f>IF(D103="","",VLOOKUP(H103,計算!$B$16:$C$219,2,FALSE))</f>
        <v/>
      </c>
      <c r="J103" s="44" t="s">
        <v>62</v>
      </c>
      <c r="K103">
        <f t="shared" si="10"/>
        <v>0</v>
      </c>
      <c r="L103" s="52" t="e">
        <f t="shared" si="11"/>
        <v>#VALUE!</v>
      </c>
      <c r="M103" t="e">
        <f t="shared" si="12"/>
        <v>#VALUE!</v>
      </c>
      <c r="N103" t="str">
        <f t="shared" si="13"/>
        <v/>
      </c>
      <c r="O103" s="34" t="str">
        <f t="shared" si="17"/>
        <v/>
      </c>
      <c r="P103" s="54">
        <f>'初級(10級～)'!D108</f>
        <v>0</v>
      </c>
      <c r="Q103" s="34">
        <f>'初級(10級～)'!E108</f>
        <v>0</v>
      </c>
      <c r="R103" s="34">
        <f>'初級(10級～)'!F108</f>
        <v>0</v>
      </c>
      <c r="S103" s="34">
        <f>IF(H253="不合格","",'初級(10級～)'!H108)</f>
        <v>0</v>
      </c>
      <c r="T103" s="34">
        <f>IF(H253="不合格","",'初級(10級～)'!J108)</f>
        <v>0</v>
      </c>
      <c r="U103" t="e">
        <f>IF(H103="不合格",0,VLOOKUP(H103,計算!$U$2:$V$62,2,FALSE))</f>
        <v>#N/A</v>
      </c>
      <c r="V103" t="e">
        <f>IF(U103=0,"不合格",VLOOKUP(U103,計算!$T$3:$V$63,2))</f>
        <v>#N/A</v>
      </c>
      <c r="W103" t="str">
        <f t="shared" si="15"/>
        <v/>
      </c>
      <c r="X103" t="e">
        <f t="shared" si="16"/>
        <v>#N/A</v>
      </c>
      <c r="Y103" t="str">
        <f>IF(D103="","",団体設定!$B$7)</f>
        <v/>
      </c>
      <c r="Z103" t="str">
        <f>IF(D103="","",団体設定!$B$8)</f>
        <v/>
      </c>
    </row>
    <row r="104" spans="1:26" x14ac:dyDescent="0.15">
      <c r="A104">
        <v>103</v>
      </c>
      <c r="B104" s="1" t="str">
        <f>IF(D104="","",'初級(10級～)'!B109)</f>
        <v/>
      </c>
      <c r="C104" s="1" t="str">
        <f>IF(D104="","",'初級(10級～)'!C109)</f>
        <v/>
      </c>
      <c r="D104" t="str">
        <f>'初級(10級～)'!D109&amp;'初級(10級～)'!E109</f>
        <v/>
      </c>
      <c r="E104" t="str">
        <f>IF(D104="","",'初級(10級～)'!F109&amp;"/"&amp;'初級(10級～)'!H109&amp;"/"&amp;'初級(10級～)'!J109)</f>
        <v/>
      </c>
      <c r="F104" s="34" t="str">
        <f>IF(D104="","",団体設定!$B$5&amp;"年"&amp;団体設定!$D$5&amp;団体設定!$E$5&amp;団体設定!$F$5&amp;団体設定!$G$5)</f>
        <v/>
      </c>
      <c r="G104" s="33" t="str">
        <f t="shared" si="9"/>
        <v/>
      </c>
      <c r="H104" t="str">
        <f>'初級(10級～)'!Z109</f>
        <v/>
      </c>
      <c r="I104" t="str">
        <f>IF(D104="","",VLOOKUP(H104,計算!$B$16:$C$219,2,FALSE))</f>
        <v/>
      </c>
      <c r="J104" s="44" t="s">
        <v>62</v>
      </c>
      <c r="K104">
        <f t="shared" si="10"/>
        <v>0</v>
      </c>
      <c r="L104" s="52" t="e">
        <f t="shared" si="11"/>
        <v>#VALUE!</v>
      </c>
      <c r="M104" t="e">
        <f t="shared" si="12"/>
        <v>#VALUE!</v>
      </c>
      <c r="N104" t="str">
        <f t="shared" si="13"/>
        <v/>
      </c>
      <c r="O104" s="34" t="str">
        <f t="shared" si="17"/>
        <v/>
      </c>
      <c r="P104" s="54">
        <f>'初級(10級～)'!D109</f>
        <v>0</v>
      </c>
      <c r="Q104" s="34">
        <f>'初級(10級～)'!E109</f>
        <v>0</v>
      </c>
      <c r="R104" s="34">
        <f>'初級(10級～)'!F109</f>
        <v>0</v>
      </c>
      <c r="S104" s="34">
        <f>IF(H254="不合格","",'初級(10級～)'!H109)</f>
        <v>0</v>
      </c>
      <c r="T104" s="34">
        <f>IF(H254="不合格","",'初級(10級～)'!J109)</f>
        <v>0</v>
      </c>
      <c r="U104" t="e">
        <f>IF(H104="不合格",0,VLOOKUP(H104,計算!$U$2:$V$62,2,FALSE))</f>
        <v>#N/A</v>
      </c>
      <c r="V104" t="e">
        <f>IF(U104=0,"不合格",VLOOKUP(U104,計算!$T$3:$V$63,2))</f>
        <v>#N/A</v>
      </c>
      <c r="W104" t="str">
        <f t="shared" si="15"/>
        <v/>
      </c>
      <c r="X104" t="e">
        <f t="shared" si="16"/>
        <v>#N/A</v>
      </c>
      <c r="Y104" t="str">
        <f>IF(D104="","",団体設定!$B$7)</f>
        <v/>
      </c>
      <c r="Z104" t="str">
        <f>IF(D104="","",団体設定!$B$8)</f>
        <v/>
      </c>
    </row>
    <row r="105" spans="1:26" x14ac:dyDescent="0.15">
      <c r="A105">
        <v>104</v>
      </c>
      <c r="B105" s="1" t="str">
        <f>IF(D105="","",'初級(10級～)'!B110)</f>
        <v/>
      </c>
      <c r="C105" s="1" t="str">
        <f>IF(D105="","",'初級(10級～)'!C110)</f>
        <v/>
      </c>
      <c r="D105" t="str">
        <f>'初級(10級～)'!D110&amp;'初級(10級～)'!E110</f>
        <v/>
      </c>
      <c r="E105" t="str">
        <f>IF(D105="","",'初級(10級～)'!F110&amp;"/"&amp;'初級(10級～)'!H110&amp;"/"&amp;'初級(10級～)'!J110)</f>
        <v/>
      </c>
      <c r="F105" s="34" t="str">
        <f>IF(D105="","",団体設定!$B$5&amp;"年"&amp;団体設定!$D$5&amp;団体設定!$E$5&amp;団体設定!$F$5&amp;団体設定!$G$5)</f>
        <v/>
      </c>
      <c r="G105" s="33" t="str">
        <f t="shared" si="9"/>
        <v/>
      </c>
      <c r="H105" t="str">
        <f>'初級(10級～)'!Z110</f>
        <v/>
      </c>
      <c r="I105" t="str">
        <f>IF(D105="","",VLOOKUP(H105,計算!$B$16:$C$219,2,FALSE))</f>
        <v/>
      </c>
      <c r="J105" s="44" t="s">
        <v>62</v>
      </c>
      <c r="K105">
        <f t="shared" si="10"/>
        <v>0</v>
      </c>
      <c r="L105" s="52" t="e">
        <f t="shared" si="11"/>
        <v>#VALUE!</v>
      </c>
      <c r="M105" t="e">
        <f t="shared" si="12"/>
        <v>#VALUE!</v>
      </c>
      <c r="N105" t="str">
        <f t="shared" si="13"/>
        <v/>
      </c>
      <c r="O105" s="34" t="str">
        <f t="shared" si="17"/>
        <v/>
      </c>
      <c r="P105" s="54">
        <f>'初級(10級～)'!D110</f>
        <v>0</v>
      </c>
      <c r="Q105" s="34">
        <f>'初級(10級～)'!E110</f>
        <v>0</v>
      </c>
      <c r="R105" s="34">
        <f>'初級(10級～)'!F110</f>
        <v>0</v>
      </c>
      <c r="S105" s="34">
        <f>IF(H255="不合格","",'初級(10級～)'!H110)</f>
        <v>0</v>
      </c>
      <c r="T105" s="34">
        <f>IF(H255="不合格","",'初級(10級～)'!J110)</f>
        <v>0</v>
      </c>
      <c r="U105" t="e">
        <f>IF(H105="不合格",0,VLOOKUP(H105,計算!$U$2:$V$62,2,FALSE))</f>
        <v>#N/A</v>
      </c>
      <c r="V105" t="e">
        <f>IF(U105=0,"不合格",VLOOKUP(U105,計算!$T$3:$V$63,2))</f>
        <v>#N/A</v>
      </c>
      <c r="W105" t="str">
        <f t="shared" si="15"/>
        <v/>
      </c>
      <c r="X105" t="e">
        <f t="shared" si="16"/>
        <v>#N/A</v>
      </c>
      <c r="Y105" t="str">
        <f>IF(D105="","",団体設定!$B$7)</f>
        <v/>
      </c>
      <c r="Z105" t="str">
        <f>IF(D105="","",団体設定!$B$8)</f>
        <v/>
      </c>
    </row>
    <row r="106" spans="1:26" x14ac:dyDescent="0.15">
      <c r="A106">
        <v>105</v>
      </c>
      <c r="B106" s="1" t="str">
        <f>IF(D106="","",'初級(10級～)'!B111)</f>
        <v/>
      </c>
      <c r="C106" s="1" t="str">
        <f>IF(D106="","",'初級(10級～)'!C111)</f>
        <v/>
      </c>
      <c r="D106" t="str">
        <f>'初級(10級～)'!D111&amp;'初級(10級～)'!E111</f>
        <v/>
      </c>
      <c r="E106" t="str">
        <f>IF(D106="","",'初級(10級～)'!F111&amp;"/"&amp;'初級(10級～)'!H111&amp;"/"&amp;'初級(10級～)'!J111)</f>
        <v/>
      </c>
      <c r="F106" s="34" t="str">
        <f>IF(D106="","",団体設定!$B$5&amp;"年"&amp;団体設定!$D$5&amp;団体設定!$E$5&amp;団体設定!$F$5&amp;団体設定!$G$5)</f>
        <v/>
      </c>
      <c r="G106" s="33" t="str">
        <f t="shared" si="9"/>
        <v/>
      </c>
      <c r="H106" t="str">
        <f>'初級(10級～)'!Z111</f>
        <v/>
      </c>
      <c r="I106" t="str">
        <f>IF(D106="","",VLOOKUP(H106,計算!$B$16:$C$219,2,FALSE))</f>
        <v/>
      </c>
      <c r="J106" s="44" t="s">
        <v>62</v>
      </c>
      <c r="K106">
        <f t="shared" si="10"/>
        <v>0</v>
      </c>
      <c r="L106" s="52" t="e">
        <f t="shared" si="11"/>
        <v>#VALUE!</v>
      </c>
      <c r="M106" t="e">
        <f t="shared" si="12"/>
        <v>#VALUE!</v>
      </c>
      <c r="N106" t="str">
        <f t="shared" si="13"/>
        <v/>
      </c>
      <c r="O106" s="34" t="str">
        <f t="shared" si="17"/>
        <v/>
      </c>
      <c r="P106" s="54">
        <f>'初級(10級～)'!D111</f>
        <v>0</v>
      </c>
      <c r="Q106" s="34">
        <f>'初級(10級～)'!E111</f>
        <v>0</v>
      </c>
      <c r="R106" s="34">
        <f>'初級(10級～)'!F111</f>
        <v>0</v>
      </c>
      <c r="S106" s="34">
        <f>IF(H256="不合格","",'初級(10級～)'!H111)</f>
        <v>0</v>
      </c>
      <c r="T106" s="34">
        <f>IF(H256="不合格","",'初級(10級～)'!J111)</f>
        <v>0</v>
      </c>
      <c r="U106" t="e">
        <f>IF(H106="不合格",0,VLOOKUP(H106,計算!$U$2:$V$62,2,FALSE))</f>
        <v>#N/A</v>
      </c>
      <c r="V106" t="e">
        <f>IF(U106=0,"不合格",VLOOKUP(U106,計算!$T$3:$V$63,2))</f>
        <v>#N/A</v>
      </c>
      <c r="W106" t="str">
        <f t="shared" si="15"/>
        <v/>
      </c>
      <c r="X106" t="e">
        <f t="shared" si="16"/>
        <v>#N/A</v>
      </c>
      <c r="Y106" t="str">
        <f>IF(D106="","",団体設定!$B$7)</f>
        <v/>
      </c>
      <c r="Z106" t="str">
        <f>IF(D106="","",団体設定!$B$8)</f>
        <v/>
      </c>
    </row>
    <row r="107" spans="1:26" x14ac:dyDescent="0.15">
      <c r="A107">
        <v>106</v>
      </c>
      <c r="B107" s="1" t="str">
        <f>IF(D107="","",'初級(10級～)'!B112)</f>
        <v/>
      </c>
      <c r="C107" s="1" t="str">
        <f>IF(D107="","",'初級(10級～)'!C112)</f>
        <v/>
      </c>
      <c r="D107" t="str">
        <f>'初級(10級～)'!D112&amp;'初級(10級～)'!E112</f>
        <v/>
      </c>
      <c r="E107" t="str">
        <f>IF(D107="","",'初級(10級～)'!F112&amp;"/"&amp;'初級(10級～)'!H112&amp;"/"&amp;'初級(10級～)'!J112)</f>
        <v/>
      </c>
      <c r="F107" s="34" t="str">
        <f>IF(D107="","",団体設定!$B$5&amp;"年"&amp;団体設定!$D$5&amp;団体設定!$E$5&amp;団体設定!$F$5&amp;団体設定!$G$5)</f>
        <v/>
      </c>
      <c r="G107" s="33" t="str">
        <f t="shared" si="9"/>
        <v/>
      </c>
      <c r="H107" t="str">
        <f>'初級(10級～)'!Z112</f>
        <v/>
      </c>
      <c r="I107" t="str">
        <f>IF(D107="","",VLOOKUP(H107,計算!$B$16:$C$219,2,FALSE))</f>
        <v/>
      </c>
      <c r="J107" s="44" t="s">
        <v>62</v>
      </c>
      <c r="K107">
        <f t="shared" si="10"/>
        <v>0</v>
      </c>
      <c r="L107" s="52" t="e">
        <f t="shared" si="11"/>
        <v>#VALUE!</v>
      </c>
      <c r="M107" t="e">
        <f t="shared" si="12"/>
        <v>#VALUE!</v>
      </c>
      <c r="N107" t="str">
        <f t="shared" si="13"/>
        <v/>
      </c>
      <c r="O107" s="34" t="str">
        <f t="shared" si="17"/>
        <v/>
      </c>
      <c r="P107" s="54">
        <f>'初級(10級～)'!D112</f>
        <v>0</v>
      </c>
      <c r="Q107" s="34">
        <f>'初級(10級～)'!E112</f>
        <v>0</v>
      </c>
      <c r="R107" s="34">
        <f>'初級(10級～)'!F112</f>
        <v>0</v>
      </c>
      <c r="S107" s="34">
        <f>IF(H257="不合格","",'初級(10級～)'!H112)</f>
        <v>0</v>
      </c>
      <c r="T107" s="34">
        <f>IF(H257="不合格","",'初級(10級～)'!J112)</f>
        <v>0</v>
      </c>
      <c r="U107" t="e">
        <f>IF(H107="不合格",0,VLOOKUP(H107,計算!$U$2:$V$62,2,FALSE))</f>
        <v>#N/A</v>
      </c>
      <c r="V107" t="e">
        <f>IF(U107=0,"不合格",VLOOKUP(U107,計算!$T$3:$V$63,2))</f>
        <v>#N/A</v>
      </c>
      <c r="W107" t="str">
        <f t="shared" si="15"/>
        <v/>
      </c>
      <c r="X107" t="e">
        <f t="shared" si="16"/>
        <v>#N/A</v>
      </c>
      <c r="Y107" t="str">
        <f>IF(D107="","",団体設定!$B$7)</f>
        <v/>
      </c>
      <c r="Z107" t="str">
        <f>IF(D107="","",団体設定!$B$8)</f>
        <v/>
      </c>
    </row>
    <row r="108" spans="1:26" x14ac:dyDescent="0.15">
      <c r="A108">
        <v>107</v>
      </c>
      <c r="B108" s="1" t="str">
        <f>IF(D108="","",'初級(10級～)'!B113)</f>
        <v/>
      </c>
      <c r="C108" s="1" t="str">
        <f>IF(D108="","",'初級(10級～)'!C113)</f>
        <v/>
      </c>
      <c r="D108" t="str">
        <f>'初級(10級～)'!D113&amp;'初級(10級～)'!E113</f>
        <v/>
      </c>
      <c r="E108" t="str">
        <f>IF(D108="","",'初級(10級～)'!F113&amp;"/"&amp;'初級(10級～)'!H113&amp;"/"&amp;'初級(10級～)'!J113)</f>
        <v/>
      </c>
      <c r="F108" s="34" t="str">
        <f>IF(D108="","",団体設定!$B$5&amp;"年"&amp;団体設定!$D$5&amp;団体設定!$E$5&amp;団体設定!$F$5&amp;団体設定!$G$5)</f>
        <v/>
      </c>
      <c r="G108" s="33" t="str">
        <f t="shared" si="9"/>
        <v/>
      </c>
      <c r="H108" t="str">
        <f>'初級(10級～)'!Z113</f>
        <v/>
      </c>
      <c r="I108" t="str">
        <f>IF(D108="","",VLOOKUP(H108,計算!$B$16:$C$219,2,FALSE))</f>
        <v/>
      </c>
      <c r="J108" s="44" t="s">
        <v>62</v>
      </c>
      <c r="K108">
        <f t="shared" si="10"/>
        <v>0</v>
      </c>
      <c r="L108" s="52" t="e">
        <f t="shared" si="11"/>
        <v>#VALUE!</v>
      </c>
      <c r="M108" t="e">
        <f t="shared" si="12"/>
        <v>#VALUE!</v>
      </c>
      <c r="N108" t="str">
        <f t="shared" si="13"/>
        <v/>
      </c>
      <c r="O108" s="34" t="str">
        <f t="shared" si="17"/>
        <v/>
      </c>
      <c r="P108" s="54">
        <f>'初級(10級～)'!D113</f>
        <v>0</v>
      </c>
      <c r="Q108" s="34">
        <f>'初級(10級～)'!E113</f>
        <v>0</v>
      </c>
      <c r="R108" s="34">
        <f>'初級(10級～)'!F113</f>
        <v>0</v>
      </c>
      <c r="S108" s="34">
        <f>IF(H258="不合格","",'初級(10級～)'!H113)</f>
        <v>0</v>
      </c>
      <c r="T108" s="34">
        <f>IF(H258="不合格","",'初級(10級～)'!J113)</f>
        <v>0</v>
      </c>
      <c r="U108" t="e">
        <f>IF(H108="不合格",0,VLOOKUP(H108,計算!$U$2:$V$62,2,FALSE))</f>
        <v>#N/A</v>
      </c>
      <c r="V108" t="e">
        <f>IF(U108=0,"不合格",VLOOKUP(U108,計算!$T$3:$V$63,2))</f>
        <v>#N/A</v>
      </c>
      <c r="W108" t="str">
        <f t="shared" si="15"/>
        <v/>
      </c>
      <c r="X108" t="e">
        <f t="shared" si="16"/>
        <v>#N/A</v>
      </c>
      <c r="Y108" t="str">
        <f>IF(D108="","",団体設定!$B$7)</f>
        <v/>
      </c>
      <c r="Z108" t="str">
        <f>IF(D108="","",団体設定!$B$8)</f>
        <v/>
      </c>
    </row>
    <row r="109" spans="1:26" x14ac:dyDescent="0.15">
      <c r="A109">
        <v>108</v>
      </c>
      <c r="B109" s="1" t="str">
        <f>IF(D109="","",'初級(10級～)'!B114)</f>
        <v/>
      </c>
      <c r="C109" s="1" t="str">
        <f>IF(D109="","",'初級(10級～)'!C114)</f>
        <v/>
      </c>
      <c r="D109" t="str">
        <f>'初級(10級～)'!D114&amp;'初級(10級～)'!E114</f>
        <v/>
      </c>
      <c r="E109" t="str">
        <f>IF(D109="","",'初級(10級～)'!F114&amp;"/"&amp;'初級(10級～)'!H114&amp;"/"&amp;'初級(10級～)'!J114)</f>
        <v/>
      </c>
      <c r="F109" s="34" t="str">
        <f>IF(D109="","",団体設定!$B$5&amp;"年"&amp;団体設定!$D$5&amp;団体設定!$E$5&amp;団体設定!$F$5&amp;団体設定!$G$5)</f>
        <v/>
      </c>
      <c r="G109" s="33" t="str">
        <f t="shared" si="9"/>
        <v/>
      </c>
      <c r="H109" t="str">
        <f>'初級(10級～)'!Z114</f>
        <v/>
      </c>
      <c r="I109" t="str">
        <f>IF(D109="","",VLOOKUP(H109,計算!$B$16:$C$219,2,FALSE))</f>
        <v/>
      </c>
      <c r="J109" s="44" t="s">
        <v>62</v>
      </c>
      <c r="K109">
        <f t="shared" si="10"/>
        <v>0</v>
      </c>
      <c r="L109" s="52" t="e">
        <f t="shared" si="11"/>
        <v>#VALUE!</v>
      </c>
      <c r="M109" t="e">
        <f t="shared" si="12"/>
        <v>#VALUE!</v>
      </c>
      <c r="N109" t="str">
        <f t="shared" si="13"/>
        <v/>
      </c>
      <c r="O109" s="34" t="str">
        <f t="shared" si="17"/>
        <v/>
      </c>
      <c r="P109" s="54">
        <f>'初級(10級～)'!D114</f>
        <v>0</v>
      </c>
      <c r="Q109" s="34">
        <f>'初級(10級～)'!E114</f>
        <v>0</v>
      </c>
      <c r="R109" s="34">
        <f>'初級(10級～)'!F114</f>
        <v>0</v>
      </c>
      <c r="S109" s="34">
        <f>IF(H259="不合格","",'初級(10級～)'!H114)</f>
        <v>0</v>
      </c>
      <c r="T109" s="34">
        <f>IF(H259="不合格","",'初級(10級～)'!J114)</f>
        <v>0</v>
      </c>
      <c r="U109" t="e">
        <f>IF(H109="不合格",0,VLOOKUP(H109,計算!$U$2:$V$62,2,FALSE))</f>
        <v>#N/A</v>
      </c>
      <c r="V109" t="e">
        <f>IF(U109=0,"不合格",VLOOKUP(U109,計算!$T$3:$V$63,2))</f>
        <v>#N/A</v>
      </c>
      <c r="W109" t="str">
        <f t="shared" si="15"/>
        <v/>
      </c>
      <c r="X109" t="e">
        <f t="shared" si="16"/>
        <v>#N/A</v>
      </c>
      <c r="Y109" t="str">
        <f>IF(D109="","",団体設定!$B$7)</f>
        <v/>
      </c>
      <c r="Z109" t="str">
        <f>IF(D109="","",団体設定!$B$8)</f>
        <v/>
      </c>
    </row>
    <row r="110" spans="1:26" x14ac:dyDescent="0.15">
      <c r="A110">
        <v>109</v>
      </c>
      <c r="B110" s="1" t="str">
        <f>IF(D110="","",'初級(10級～)'!B115)</f>
        <v/>
      </c>
      <c r="C110" s="1" t="str">
        <f>IF(D110="","",'初級(10級～)'!C115)</f>
        <v/>
      </c>
      <c r="D110" t="str">
        <f>'初級(10級～)'!D115&amp;'初級(10級～)'!E115</f>
        <v/>
      </c>
      <c r="E110" t="str">
        <f>IF(D110="","",'初級(10級～)'!F115&amp;"/"&amp;'初級(10級～)'!H115&amp;"/"&amp;'初級(10級～)'!J115)</f>
        <v/>
      </c>
      <c r="F110" s="34" t="str">
        <f>IF(D110="","",団体設定!$B$5&amp;"年"&amp;団体設定!$D$5&amp;団体設定!$E$5&amp;団体設定!$F$5&amp;団体設定!$G$5)</f>
        <v/>
      </c>
      <c r="G110" s="33" t="str">
        <f t="shared" si="9"/>
        <v/>
      </c>
      <c r="H110" t="str">
        <f>'初級(10級～)'!Z115</f>
        <v/>
      </c>
      <c r="I110" t="str">
        <f>IF(D110="","",VLOOKUP(H110,計算!$B$16:$C$219,2,FALSE))</f>
        <v/>
      </c>
      <c r="J110" s="44" t="s">
        <v>62</v>
      </c>
      <c r="K110">
        <f t="shared" si="10"/>
        <v>0</v>
      </c>
      <c r="L110" s="52" t="e">
        <f t="shared" si="11"/>
        <v>#VALUE!</v>
      </c>
      <c r="M110" t="e">
        <f t="shared" si="12"/>
        <v>#VALUE!</v>
      </c>
      <c r="N110" t="str">
        <f t="shared" si="13"/>
        <v/>
      </c>
      <c r="O110" s="34" t="str">
        <f t="shared" si="17"/>
        <v/>
      </c>
      <c r="P110" s="54">
        <f>'初級(10級～)'!D115</f>
        <v>0</v>
      </c>
      <c r="Q110" s="34">
        <f>'初級(10級～)'!E115</f>
        <v>0</v>
      </c>
      <c r="R110" s="34">
        <f>'初級(10級～)'!F115</f>
        <v>0</v>
      </c>
      <c r="S110" s="34">
        <f>IF(H260="不合格","",'初級(10級～)'!H115)</f>
        <v>0</v>
      </c>
      <c r="T110" s="34">
        <f>IF(H260="不合格","",'初級(10級～)'!J115)</f>
        <v>0</v>
      </c>
      <c r="U110" t="e">
        <f>IF(H110="不合格",0,VLOOKUP(H110,計算!$U$2:$V$62,2,FALSE))</f>
        <v>#N/A</v>
      </c>
      <c r="V110" t="e">
        <f>IF(U110=0,"不合格",VLOOKUP(U110,計算!$T$3:$V$63,2))</f>
        <v>#N/A</v>
      </c>
      <c r="W110" t="str">
        <f t="shared" si="15"/>
        <v/>
      </c>
      <c r="X110" t="e">
        <f t="shared" si="16"/>
        <v>#N/A</v>
      </c>
      <c r="Y110" t="str">
        <f>IF(D110="","",団体設定!$B$7)</f>
        <v/>
      </c>
      <c r="Z110" t="str">
        <f>IF(D110="","",団体設定!$B$8)</f>
        <v/>
      </c>
    </row>
    <row r="111" spans="1:26" x14ac:dyDescent="0.15">
      <c r="A111">
        <v>110</v>
      </c>
      <c r="B111" s="1" t="str">
        <f>IF(D111="","",'初級(10級～)'!B116)</f>
        <v/>
      </c>
      <c r="C111" s="1" t="str">
        <f>IF(D111="","",'初級(10級～)'!C116)</f>
        <v/>
      </c>
      <c r="D111" t="str">
        <f>'初級(10級～)'!D116&amp;'初級(10級～)'!E116</f>
        <v/>
      </c>
      <c r="E111" t="str">
        <f>IF(D111="","",'初級(10級～)'!F116&amp;"/"&amp;'初級(10級～)'!H116&amp;"/"&amp;'初級(10級～)'!J116)</f>
        <v/>
      </c>
      <c r="F111" s="34" t="str">
        <f>IF(D111="","",団体設定!$B$5&amp;"年"&amp;団体設定!$D$5&amp;団体設定!$E$5&amp;団体設定!$F$5&amp;団体設定!$G$5)</f>
        <v/>
      </c>
      <c r="G111" s="33" t="str">
        <f t="shared" si="9"/>
        <v/>
      </c>
      <c r="H111" t="str">
        <f>'初級(10級～)'!Z116</f>
        <v/>
      </c>
      <c r="I111" t="str">
        <f>IF(D111="","",VLOOKUP(H111,計算!$B$16:$C$219,2,FALSE))</f>
        <v/>
      </c>
      <c r="J111" s="44" t="s">
        <v>62</v>
      </c>
      <c r="K111">
        <f t="shared" si="10"/>
        <v>0</v>
      </c>
      <c r="L111" s="52" t="e">
        <f t="shared" si="11"/>
        <v>#VALUE!</v>
      </c>
      <c r="M111" t="e">
        <f t="shared" si="12"/>
        <v>#VALUE!</v>
      </c>
      <c r="N111" t="str">
        <f t="shared" si="13"/>
        <v/>
      </c>
      <c r="O111" s="34" t="str">
        <f t="shared" si="17"/>
        <v/>
      </c>
      <c r="P111" s="54">
        <f>'初級(10級～)'!D116</f>
        <v>0</v>
      </c>
      <c r="Q111" s="34">
        <f>'初級(10級～)'!E116</f>
        <v>0</v>
      </c>
      <c r="R111" s="34">
        <f>'初級(10級～)'!F116</f>
        <v>0</v>
      </c>
      <c r="S111" s="34">
        <f>IF(H261="不合格","",'初級(10級～)'!H116)</f>
        <v>0</v>
      </c>
      <c r="T111" s="34">
        <f>IF(H261="不合格","",'初級(10級～)'!J116)</f>
        <v>0</v>
      </c>
      <c r="U111" t="e">
        <f>IF(H111="不合格",0,VLOOKUP(H111,計算!$U$2:$V$62,2,FALSE))</f>
        <v>#N/A</v>
      </c>
      <c r="V111" t="e">
        <f>IF(U111=0,"不合格",VLOOKUP(U111,計算!$T$3:$V$63,2))</f>
        <v>#N/A</v>
      </c>
      <c r="W111" t="str">
        <f t="shared" si="15"/>
        <v/>
      </c>
      <c r="X111" t="e">
        <f t="shared" si="16"/>
        <v>#N/A</v>
      </c>
      <c r="Y111" t="str">
        <f>IF(D111="","",団体設定!$B$7)</f>
        <v/>
      </c>
      <c r="Z111" t="str">
        <f>IF(D111="","",団体設定!$B$8)</f>
        <v/>
      </c>
    </row>
    <row r="112" spans="1:26" x14ac:dyDescent="0.15">
      <c r="A112">
        <v>111</v>
      </c>
      <c r="B112" s="1" t="str">
        <f>IF(D112="","",'初級(10級～)'!B117)</f>
        <v/>
      </c>
      <c r="C112" s="1" t="str">
        <f>IF(D112="","",'初級(10級～)'!C117)</f>
        <v/>
      </c>
      <c r="D112" t="str">
        <f>'初級(10級～)'!D117&amp;'初級(10級～)'!E117</f>
        <v/>
      </c>
      <c r="E112" t="str">
        <f>IF(D112="","",'初級(10級～)'!F117&amp;"/"&amp;'初級(10級～)'!H117&amp;"/"&amp;'初級(10級～)'!J117)</f>
        <v/>
      </c>
      <c r="F112" s="34" t="str">
        <f>IF(D112="","",団体設定!$B$5&amp;"年"&amp;団体設定!$D$5&amp;団体設定!$E$5&amp;団体設定!$F$5&amp;団体設定!$G$5)</f>
        <v/>
      </c>
      <c r="G112" s="33" t="str">
        <f t="shared" si="9"/>
        <v/>
      </c>
      <c r="H112" t="str">
        <f>'初級(10級～)'!Z117</f>
        <v/>
      </c>
      <c r="I112" t="str">
        <f>IF(D112="","",VLOOKUP(H112,計算!$B$16:$C$219,2,FALSE))</f>
        <v/>
      </c>
      <c r="J112" s="44" t="s">
        <v>62</v>
      </c>
      <c r="K112">
        <f t="shared" si="10"/>
        <v>0</v>
      </c>
      <c r="L112" s="52" t="e">
        <f t="shared" si="11"/>
        <v>#VALUE!</v>
      </c>
      <c r="M112" t="e">
        <f t="shared" si="12"/>
        <v>#VALUE!</v>
      </c>
      <c r="N112" t="str">
        <f t="shared" si="13"/>
        <v/>
      </c>
      <c r="O112" s="34" t="str">
        <f t="shared" si="17"/>
        <v/>
      </c>
      <c r="P112" s="54">
        <f>'初級(10級～)'!D117</f>
        <v>0</v>
      </c>
      <c r="Q112" s="34">
        <f>'初級(10級～)'!E117</f>
        <v>0</v>
      </c>
      <c r="R112" s="34">
        <f>'初級(10級～)'!F117</f>
        <v>0</v>
      </c>
      <c r="S112" s="34">
        <f>IF(H262="不合格","",'初級(10級～)'!H117)</f>
        <v>0</v>
      </c>
      <c r="T112" s="34">
        <f>IF(H262="不合格","",'初級(10級～)'!J117)</f>
        <v>0</v>
      </c>
      <c r="U112" t="e">
        <f>IF(H112="不合格",0,VLOOKUP(H112,計算!$U$2:$V$62,2,FALSE))</f>
        <v>#N/A</v>
      </c>
      <c r="V112" t="e">
        <f>IF(U112=0,"不合格",VLOOKUP(U112,計算!$T$3:$V$63,2))</f>
        <v>#N/A</v>
      </c>
      <c r="W112" t="str">
        <f t="shared" si="15"/>
        <v/>
      </c>
      <c r="X112" t="e">
        <f t="shared" si="16"/>
        <v>#N/A</v>
      </c>
      <c r="Y112" t="str">
        <f>IF(D112="","",団体設定!$B$7)</f>
        <v/>
      </c>
      <c r="Z112" t="str">
        <f>IF(D112="","",団体設定!$B$8)</f>
        <v/>
      </c>
    </row>
    <row r="113" spans="1:26" x14ac:dyDescent="0.15">
      <c r="A113">
        <v>112</v>
      </c>
      <c r="B113" s="1" t="str">
        <f>IF(D113="","",'初級(10級～)'!B118)</f>
        <v/>
      </c>
      <c r="C113" s="1" t="str">
        <f>IF(D113="","",'初級(10級～)'!C118)</f>
        <v/>
      </c>
      <c r="D113" t="str">
        <f>'初級(10級～)'!D118&amp;'初級(10級～)'!E118</f>
        <v/>
      </c>
      <c r="E113" t="str">
        <f>IF(D113="","",'初級(10級～)'!F118&amp;"/"&amp;'初級(10級～)'!H118&amp;"/"&amp;'初級(10級～)'!J118)</f>
        <v/>
      </c>
      <c r="F113" s="34" t="str">
        <f>IF(D113="","",団体設定!$B$5&amp;"年"&amp;団体設定!$D$5&amp;団体設定!$E$5&amp;団体設定!$F$5&amp;団体設定!$G$5)</f>
        <v/>
      </c>
      <c r="G113" s="33" t="str">
        <f t="shared" si="9"/>
        <v/>
      </c>
      <c r="H113" t="str">
        <f>'初級(10級～)'!Z118</f>
        <v/>
      </c>
      <c r="I113" t="str">
        <f>IF(D113="","",VLOOKUP(H113,計算!$B$16:$C$219,2,FALSE))</f>
        <v/>
      </c>
      <c r="J113" s="44" t="s">
        <v>62</v>
      </c>
      <c r="K113">
        <f t="shared" si="10"/>
        <v>0</v>
      </c>
      <c r="L113" s="52" t="e">
        <f t="shared" si="11"/>
        <v>#VALUE!</v>
      </c>
      <c r="M113" t="e">
        <f t="shared" si="12"/>
        <v>#VALUE!</v>
      </c>
      <c r="N113" t="str">
        <f t="shared" si="13"/>
        <v/>
      </c>
      <c r="O113" s="34" t="str">
        <f t="shared" si="17"/>
        <v/>
      </c>
      <c r="P113" s="54">
        <f>'初級(10級～)'!D118</f>
        <v>0</v>
      </c>
      <c r="Q113" s="34">
        <f>'初級(10級～)'!E118</f>
        <v>0</v>
      </c>
      <c r="R113" s="34">
        <f>'初級(10級～)'!F118</f>
        <v>0</v>
      </c>
      <c r="S113" s="34">
        <f>IF(H263="不合格","",'初級(10級～)'!H118)</f>
        <v>0</v>
      </c>
      <c r="T113" s="34">
        <f>IF(H263="不合格","",'初級(10級～)'!J118)</f>
        <v>0</v>
      </c>
      <c r="U113" t="e">
        <f>IF(H113="不合格",0,VLOOKUP(H113,計算!$U$2:$V$62,2,FALSE))</f>
        <v>#N/A</v>
      </c>
      <c r="V113" t="e">
        <f>IF(U113=0,"不合格",VLOOKUP(U113,計算!$T$3:$V$63,2))</f>
        <v>#N/A</v>
      </c>
      <c r="W113" t="str">
        <f t="shared" si="15"/>
        <v/>
      </c>
      <c r="X113" t="e">
        <f t="shared" si="16"/>
        <v>#N/A</v>
      </c>
      <c r="Y113" t="str">
        <f>IF(D113="","",団体設定!$B$7)</f>
        <v/>
      </c>
      <c r="Z113" t="str">
        <f>IF(D113="","",団体設定!$B$8)</f>
        <v/>
      </c>
    </row>
    <row r="114" spans="1:26" x14ac:dyDescent="0.15">
      <c r="A114">
        <v>113</v>
      </c>
      <c r="B114" s="1" t="str">
        <f>IF(D114="","",'初級(10級～)'!B119)</f>
        <v/>
      </c>
      <c r="C114" s="1" t="str">
        <f>IF(D114="","",'初級(10級～)'!C119)</f>
        <v/>
      </c>
      <c r="D114" t="str">
        <f>'初級(10級～)'!D119&amp;'初級(10級～)'!E119</f>
        <v/>
      </c>
      <c r="E114" t="str">
        <f>IF(D114="","",'初級(10級～)'!F119&amp;"/"&amp;'初級(10級～)'!H119&amp;"/"&amp;'初級(10級～)'!J119)</f>
        <v/>
      </c>
      <c r="F114" s="34" t="str">
        <f>IF(D114="","",団体設定!$B$5&amp;"年"&amp;団体設定!$D$5&amp;団体設定!$E$5&amp;団体設定!$F$5&amp;団体設定!$G$5)</f>
        <v/>
      </c>
      <c r="G114" s="33" t="str">
        <f t="shared" si="9"/>
        <v/>
      </c>
      <c r="H114" t="str">
        <f>'初級(10級～)'!Z119</f>
        <v/>
      </c>
      <c r="I114" t="str">
        <f>IF(D114="","",VLOOKUP(H114,計算!$B$16:$C$219,2,FALSE))</f>
        <v/>
      </c>
      <c r="J114" s="44" t="s">
        <v>62</v>
      </c>
      <c r="K114">
        <f t="shared" si="10"/>
        <v>0</v>
      </c>
      <c r="L114" s="52" t="e">
        <f t="shared" si="11"/>
        <v>#VALUE!</v>
      </c>
      <c r="M114" t="e">
        <f t="shared" si="12"/>
        <v>#VALUE!</v>
      </c>
      <c r="N114" t="str">
        <f t="shared" si="13"/>
        <v/>
      </c>
      <c r="O114" s="34" t="str">
        <f t="shared" si="17"/>
        <v/>
      </c>
      <c r="P114" s="54">
        <f>'初級(10級～)'!D119</f>
        <v>0</v>
      </c>
      <c r="Q114" s="34">
        <f>'初級(10級～)'!E119</f>
        <v>0</v>
      </c>
      <c r="R114" s="34">
        <f>'初級(10級～)'!F119</f>
        <v>0</v>
      </c>
      <c r="S114" s="34">
        <f>IF(H264="不合格","",'初級(10級～)'!H119)</f>
        <v>0</v>
      </c>
      <c r="T114" s="34">
        <f>IF(H264="不合格","",'初級(10級～)'!J119)</f>
        <v>0</v>
      </c>
      <c r="U114" t="e">
        <f>IF(H114="不合格",0,VLOOKUP(H114,計算!$U$2:$V$62,2,FALSE))</f>
        <v>#N/A</v>
      </c>
      <c r="V114" t="e">
        <f>IF(U114=0,"不合格",VLOOKUP(U114,計算!$T$3:$V$63,2))</f>
        <v>#N/A</v>
      </c>
      <c r="W114" t="str">
        <f t="shared" si="15"/>
        <v/>
      </c>
      <c r="X114" t="e">
        <f t="shared" si="16"/>
        <v>#N/A</v>
      </c>
      <c r="Y114" t="str">
        <f>IF(D114="","",団体設定!$B$7)</f>
        <v/>
      </c>
      <c r="Z114" t="str">
        <f>IF(D114="","",団体設定!$B$8)</f>
        <v/>
      </c>
    </row>
    <row r="115" spans="1:26" x14ac:dyDescent="0.15">
      <c r="A115">
        <v>114</v>
      </c>
      <c r="B115" s="1" t="str">
        <f>IF(D115="","",'初級(10級～)'!B120)</f>
        <v/>
      </c>
      <c r="C115" s="1" t="str">
        <f>IF(D115="","",'初級(10級～)'!C120)</f>
        <v/>
      </c>
      <c r="D115" t="str">
        <f>'初級(10級～)'!D120&amp;'初級(10級～)'!E120</f>
        <v/>
      </c>
      <c r="E115" t="str">
        <f>IF(D115="","",'初級(10級～)'!F120&amp;"/"&amp;'初級(10級～)'!H120&amp;"/"&amp;'初級(10級～)'!J120)</f>
        <v/>
      </c>
      <c r="F115" s="34" t="str">
        <f>IF(D115="","",団体設定!$B$5&amp;"年"&amp;団体設定!$D$5&amp;団体設定!$E$5&amp;団体設定!$F$5&amp;団体設定!$G$5)</f>
        <v/>
      </c>
      <c r="G115" s="33" t="str">
        <f t="shared" si="9"/>
        <v/>
      </c>
      <c r="H115" t="str">
        <f>'初級(10級～)'!Z120</f>
        <v/>
      </c>
      <c r="I115" t="str">
        <f>IF(D115="","",VLOOKUP(H115,計算!$B$16:$C$219,2,FALSE))</f>
        <v/>
      </c>
      <c r="J115" s="44" t="s">
        <v>62</v>
      </c>
      <c r="K115">
        <f t="shared" si="10"/>
        <v>0</v>
      </c>
      <c r="L115" s="52" t="e">
        <f t="shared" si="11"/>
        <v>#VALUE!</v>
      </c>
      <c r="M115" t="e">
        <f t="shared" si="12"/>
        <v>#VALUE!</v>
      </c>
      <c r="N115" t="str">
        <f t="shared" si="13"/>
        <v/>
      </c>
      <c r="O115" s="34" t="str">
        <f t="shared" si="17"/>
        <v/>
      </c>
      <c r="P115" s="54">
        <f>'初級(10級～)'!D120</f>
        <v>0</v>
      </c>
      <c r="Q115" s="34">
        <f>'初級(10級～)'!E120</f>
        <v>0</v>
      </c>
      <c r="R115" s="34">
        <f>'初級(10級～)'!F120</f>
        <v>0</v>
      </c>
      <c r="S115" s="34">
        <f>IF(H265="不合格","",'初級(10級～)'!H120)</f>
        <v>0</v>
      </c>
      <c r="T115" s="34">
        <f>IF(H265="不合格","",'初級(10級～)'!J120)</f>
        <v>0</v>
      </c>
      <c r="U115" t="e">
        <f>IF(H115="不合格",0,VLOOKUP(H115,計算!$U$2:$V$62,2,FALSE))</f>
        <v>#N/A</v>
      </c>
      <c r="V115" t="e">
        <f>IF(U115=0,"不合格",VLOOKUP(U115,計算!$T$3:$V$63,2))</f>
        <v>#N/A</v>
      </c>
      <c r="W115" t="str">
        <f t="shared" si="15"/>
        <v/>
      </c>
      <c r="X115" t="e">
        <f t="shared" si="16"/>
        <v>#N/A</v>
      </c>
      <c r="Y115" t="str">
        <f>IF(D115="","",団体設定!$B$7)</f>
        <v/>
      </c>
      <c r="Z115" t="str">
        <f>IF(D115="","",団体設定!$B$8)</f>
        <v/>
      </c>
    </row>
    <row r="116" spans="1:26" x14ac:dyDescent="0.15">
      <c r="A116">
        <v>115</v>
      </c>
      <c r="B116" s="1" t="str">
        <f>IF(D116="","",'初級(10級～)'!B121)</f>
        <v/>
      </c>
      <c r="C116" s="1" t="str">
        <f>IF(D116="","",'初級(10級～)'!C121)</f>
        <v/>
      </c>
      <c r="D116" t="str">
        <f>'初級(10級～)'!D121&amp;'初級(10級～)'!E121</f>
        <v/>
      </c>
      <c r="E116" t="str">
        <f>IF(D116="","",'初級(10級～)'!F121&amp;"/"&amp;'初級(10級～)'!H121&amp;"/"&amp;'初級(10級～)'!J121)</f>
        <v/>
      </c>
      <c r="F116" s="34" t="str">
        <f>IF(D116="","",団体設定!$B$5&amp;"年"&amp;団体設定!$D$5&amp;団体設定!$E$5&amp;団体設定!$F$5&amp;団体設定!$G$5)</f>
        <v/>
      </c>
      <c r="G116" s="33" t="str">
        <f t="shared" si="9"/>
        <v/>
      </c>
      <c r="H116" t="str">
        <f>'初級(10級～)'!Z121</f>
        <v/>
      </c>
      <c r="I116" t="str">
        <f>IF(D116="","",VLOOKUP(H116,計算!$B$16:$C$219,2,FALSE))</f>
        <v/>
      </c>
      <c r="J116" s="44" t="s">
        <v>62</v>
      </c>
      <c r="K116">
        <f t="shared" si="10"/>
        <v>0</v>
      </c>
      <c r="L116" s="52" t="e">
        <f t="shared" si="11"/>
        <v>#VALUE!</v>
      </c>
      <c r="M116" t="e">
        <f t="shared" si="12"/>
        <v>#VALUE!</v>
      </c>
      <c r="N116" t="str">
        <f t="shared" si="13"/>
        <v/>
      </c>
      <c r="O116" s="34" t="str">
        <f t="shared" si="17"/>
        <v/>
      </c>
      <c r="P116" s="54">
        <f>'初級(10級～)'!D121</f>
        <v>0</v>
      </c>
      <c r="Q116" s="34">
        <f>'初級(10級～)'!E121</f>
        <v>0</v>
      </c>
      <c r="R116" s="34">
        <f>'初級(10級～)'!F121</f>
        <v>0</v>
      </c>
      <c r="S116" s="34">
        <f>IF(H266="不合格","",'初級(10級～)'!H121)</f>
        <v>0</v>
      </c>
      <c r="T116" s="34">
        <f>IF(H266="不合格","",'初級(10級～)'!J121)</f>
        <v>0</v>
      </c>
      <c r="U116" t="e">
        <f>IF(H116="不合格",0,VLOOKUP(H116,計算!$U$2:$V$62,2,FALSE))</f>
        <v>#N/A</v>
      </c>
      <c r="V116" t="e">
        <f>IF(U116=0,"不合格",VLOOKUP(U116,計算!$T$3:$V$63,2))</f>
        <v>#N/A</v>
      </c>
      <c r="W116" t="str">
        <f t="shared" si="15"/>
        <v/>
      </c>
      <c r="X116" t="e">
        <f t="shared" si="16"/>
        <v>#N/A</v>
      </c>
      <c r="Y116" t="str">
        <f>IF(D116="","",団体設定!$B$7)</f>
        <v/>
      </c>
      <c r="Z116" t="str">
        <f>IF(D116="","",団体設定!$B$8)</f>
        <v/>
      </c>
    </row>
    <row r="117" spans="1:26" x14ac:dyDescent="0.15">
      <c r="A117">
        <v>116</v>
      </c>
      <c r="B117" s="1" t="str">
        <f>IF(D117="","",'初級(10級～)'!B122)</f>
        <v/>
      </c>
      <c r="C117" s="1" t="str">
        <f>IF(D117="","",'初級(10級～)'!C122)</f>
        <v/>
      </c>
      <c r="D117" t="str">
        <f>'初級(10級～)'!D122&amp;'初級(10級～)'!E122</f>
        <v/>
      </c>
      <c r="E117" t="str">
        <f>IF(D117="","",'初級(10級～)'!F122&amp;"/"&amp;'初級(10級～)'!H122&amp;"/"&amp;'初級(10級～)'!J122)</f>
        <v/>
      </c>
      <c r="F117" s="34" t="str">
        <f>IF(D117="","",団体設定!$B$5&amp;"年"&amp;団体設定!$D$5&amp;団体設定!$E$5&amp;団体設定!$F$5&amp;団体設定!$G$5)</f>
        <v/>
      </c>
      <c r="G117" s="33" t="str">
        <f t="shared" si="9"/>
        <v/>
      </c>
      <c r="H117" t="str">
        <f>'初級(10級～)'!Z122</f>
        <v/>
      </c>
      <c r="I117" t="str">
        <f>IF(D117="","",VLOOKUP(H117,計算!$B$16:$C$219,2,FALSE))</f>
        <v/>
      </c>
      <c r="J117" s="44" t="s">
        <v>62</v>
      </c>
      <c r="K117">
        <f t="shared" si="10"/>
        <v>0</v>
      </c>
      <c r="L117" s="52" t="e">
        <f t="shared" si="11"/>
        <v>#VALUE!</v>
      </c>
      <c r="M117" t="e">
        <f t="shared" si="12"/>
        <v>#VALUE!</v>
      </c>
      <c r="N117" t="str">
        <f t="shared" si="13"/>
        <v/>
      </c>
      <c r="O117" s="34" t="str">
        <f t="shared" si="17"/>
        <v/>
      </c>
      <c r="P117" s="54">
        <f>'初級(10級～)'!D122</f>
        <v>0</v>
      </c>
      <c r="Q117" s="34">
        <f>'初級(10級～)'!E122</f>
        <v>0</v>
      </c>
      <c r="R117" s="34">
        <f>'初級(10級～)'!F122</f>
        <v>0</v>
      </c>
      <c r="S117" s="34">
        <f>IF(H267="不合格","",'初級(10級～)'!H122)</f>
        <v>0</v>
      </c>
      <c r="T117" s="34">
        <f>IF(H267="不合格","",'初級(10級～)'!J122)</f>
        <v>0</v>
      </c>
      <c r="U117" t="e">
        <f>IF(H117="不合格",0,VLOOKUP(H117,計算!$U$2:$V$62,2,FALSE))</f>
        <v>#N/A</v>
      </c>
      <c r="V117" t="e">
        <f>IF(U117=0,"不合格",VLOOKUP(U117,計算!$T$3:$V$63,2))</f>
        <v>#N/A</v>
      </c>
      <c r="W117" t="str">
        <f t="shared" si="15"/>
        <v/>
      </c>
      <c r="X117" t="e">
        <f t="shared" si="16"/>
        <v>#N/A</v>
      </c>
      <c r="Y117" t="str">
        <f>IF(D117="","",団体設定!$B$7)</f>
        <v/>
      </c>
      <c r="Z117" t="str">
        <f>IF(D117="","",団体設定!$B$8)</f>
        <v/>
      </c>
    </row>
    <row r="118" spans="1:26" x14ac:dyDescent="0.15">
      <c r="A118">
        <v>117</v>
      </c>
      <c r="B118" s="1" t="str">
        <f>IF(D118="","",'初級(10級～)'!B123)</f>
        <v/>
      </c>
      <c r="C118" s="1" t="str">
        <f>IF(D118="","",'初級(10級～)'!C123)</f>
        <v/>
      </c>
      <c r="D118" t="str">
        <f>'初級(10級～)'!D123&amp;'初級(10級～)'!E123</f>
        <v/>
      </c>
      <c r="E118" t="str">
        <f>IF(D118="","",'初級(10級～)'!F123&amp;"/"&amp;'初級(10級～)'!H123&amp;"/"&amp;'初級(10級～)'!J123)</f>
        <v/>
      </c>
      <c r="F118" s="34" t="str">
        <f>IF(D118="","",団体設定!$B$5&amp;"年"&amp;団体設定!$D$5&amp;団体設定!$E$5&amp;団体設定!$F$5&amp;団体設定!$G$5)</f>
        <v/>
      </c>
      <c r="G118" s="33" t="str">
        <f t="shared" si="9"/>
        <v/>
      </c>
      <c r="H118" t="str">
        <f>'初級(10級～)'!Z123</f>
        <v/>
      </c>
      <c r="I118" t="str">
        <f>IF(D118="","",VLOOKUP(H118,計算!$B$16:$C$219,2,FALSE))</f>
        <v/>
      </c>
      <c r="J118" s="44" t="s">
        <v>62</v>
      </c>
      <c r="K118">
        <f t="shared" si="10"/>
        <v>0</v>
      </c>
      <c r="L118" s="52" t="e">
        <f t="shared" si="11"/>
        <v>#VALUE!</v>
      </c>
      <c r="M118" t="e">
        <f t="shared" si="12"/>
        <v>#VALUE!</v>
      </c>
      <c r="N118" t="str">
        <f t="shared" si="13"/>
        <v/>
      </c>
      <c r="O118" s="34" t="str">
        <f t="shared" si="17"/>
        <v/>
      </c>
      <c r="P118" s="54">
        <f>'初級(10級～)'!D123</f>
        <v>0</v>
      </c>
      <c r="Q118" s="34">
        <f>'初級(10級～)'!E123</f>
        <v>0</v>
      </c>
      <c r="R118" s="34">
        <f>'初級(10級～)'!F123</f>
        <v>0</v>
      </c>
      <c r="S118" s="34">
        <f>IF(H268="不合格","",'初級(10級～)'!H123)</f>
        <v>0</v>
      </c>
      <c r="T118" s="34">
        <f>IF(H268="不合格","",'初級(10級～)'!J123)</f>
        <v>0</v>
      </c>
      <c r="U118" t="e">
        <f>IF(H118="不合格",0,VLOOKUP(H118,計算!$U$2:$V$62,2,FALSE))</f>
        <v>#N/A</v>
      </c>
      <c r="V118" t="e">
        <f>IF(U118=0,"不合格",VLOOKUP(U118,計算!$T$3:$V$63,2))</f>
        <v>#N/A</v>
      </c>
      <c r="W118" t="str">
        <f t="shared" si="15"/>
        <v/>
      </c>
      <c r="X118" t="e">
        <f t="shared" si="16"/>
        <v>#N/A</v>
      </c>
      <c r="Y118" t="str">
        <f>IF(D118="","",団体設定!$B$7)</f>
        <v/>
      </c>
      <c r="Z118" t="str">
        <f>IF(D118="","",団体設定!$B$8)</f>
        <v/>
      </c>
    </row>
    <row r="119" spans="1:26" x14ac:dyDescent="0.15">
      <c r="A119">
        <v>118</v>
      </c>
      <c r="B119" s="1" t="str">
        <f>IF(D119="","",'初級(10級～)'!B124)</f>
        <v/>
      </c>
      <c r="C119" s="1" t="str">
        <f>IF(D119="","",'初級(10級～)'!C124)</f>
        <v/>
      </c>
      <c r="D119" t="str">
        <f>'初級(10級～)'!D124&amp;'初級(10級～)'!E124</f>
        <v/>
      </c>
      <c r="E119" t="str">
        <f>IF(D119="","",'初級(10級～)'!F124&amp;"/"&amp;'初級(10級～)'!H124&amp;"/"&amp;'初級(10級～)'!J124)</f>
        <v/>
      </c>
      <c r="F119" s="34" t="str">
        <f>IF(D119="","",団体設定!$B$5&amp;"年"&amp;団体設定!$D$5&amp;団体設定!$E$5&amp;団体設定!$F$5&amp;団体設定!$G$5)</f>
        <v/>
      </c>
      <c r="G119" s="33" t="str">
        <f t="shared" si="9"/>
        <v/>
      </c>
      <c r="H119" t="str">
        <f>'初級(10級～)'!Z124</f>
        <v/>
      </c>
      <c r="I119" t="str">
        <f>IF(D119="","",VLOOKUP(H119,計算!$B$16:$C$219,2,FALSE))</f>
        <v/>
      </c>
      <c r="J119" s="44" t="s">
        <v>62</v>
      </c>
      <c r="K119">
        <f t="shared" si="10"/>
        <v>0</v>
      </c>
      <c r="L119" s="52" t="e">
        <f t="shared" si="11"/>
        <v>#VALUE!</v>
      </c>
      <c r="M119" t="e">
        <f t="shared" si="12"/>
        <v>#VALUE!</v>
      </c>
      <c r="N119" t="str">
        <f t="shared" si="13"/>
        <v/>
      </c>
      <c r="O119" s="34" t="str">
        <f t="shared" si="17"/>
        <v/>
      </c>
      <c r="P119" s="54">
        <f>'初級(10級～)'!D124</f>
        <v>0</v>
      </c>
      <c r="Q119" s="34">
        <f>'初級(10級～)'!E124</f>
        <v>0</v>
      </c>
      <c r="R119" s="34">
        <f>'初級(10級～)'!F124</f>
        <v>0</v>
      </c>
      <c r="S119" s="34">
        <f>IF(H269="不合格","",'初級(10級～)'!H124)</f>
        <v>0</v>
      </c>
      <c r="T119" s="34">
        <f>IF(H269="不合格","",'初級(10級～)'!J124)</f>
        <v>0</v>
      </c>
      <c r="U119" t="e">
        <f>IF(H119="不合格",0,VLOOKUP(H119,計算!$U$2:$V$62,2,FALSE))</f>
        <v>#N/A</v>
      </c>
      <c r="V119" t="e">
        <f>IF(U119=0,"不合格",VLOOKUP(U119,計算!$T$3:$V$63,2))</f>
        <v>#N/A</v>
      </c>
      <c r="W119" t="str">
        <f t="shared" si="15"/>
        <v/>
      </c>
      <c r="X119" t="e">
        <f t="shared" si="16"/>
        <v>#N/A</v>
      </c>
      <c r="Y119" t="str">
        <f>IF(D119="","",団体設定!$B$7)</f>
        <v/>
      </c>
      <c r="Z119" t="str">
        <f>IF(D119="","",団体設定!$B$8)</f>
        <v/>
      </c>
    </row>
    <row r="120" spans="1:26" x14ac:dyDescent="0.15">
      <c r="A120">
        <v>119</v>
      </c>
      <c r="B120" s="1" t="str">
        <f>IF(D120="","",'初級(10級～)'!B125)</f>
        <v/>
      </c>
      <c r="C120" s="1" t="str">
        <f>IF(D120="","",'初級(10級～)'!C125)</f>
        <v/>
      </c>
      <c r="D120" t="str">
        <f>'初級(10級～)'!D125&amp;'初級(10級～)'!E125</f>
        <v/>
      </c>
      <c r="E120" t="str">
        <f>IF(D120="","",'初級(10級～)'!F125&amp;"/"&amp;'初級(10級～)'!H125&amp;"/"&amp;'初級(10級～)'!J125)</f>
        <v/>
      </c>
      <c r="F120" s="34" t="str">
        <f>IF(D120="","",団体設定!$B$5&amp;"年"&amp;団体設定!$D$5&amp;団体設定!$E$5&amp;団体設定!$F$5&amp;団体設定!$G$5)</f>
        <v/>
      </c>
      <c r="G120" s="33" t="str">
        <f t="shared" si="9"/>
        <v/>
      </c>
      <c r="H120" t="str">
        <f>'初級(10級～)'!Z125</f>
        <v/>
      </c>
      <c r="I120" t="str">
        <f>IF(D120="","",VLOOKUP(H120,計算!$B$16:$C$219,2,FALSE))</f>
        <v/>
      </c>
      <c r="J120" s="44" t="s">
        <v>62</v>
      </c>
      <c r="K120">
        <f t="shared" si="10"/>
        <v>0</v>
      </c>
      <c r="L120" s="52" t="e">
        <f t="shared" si="11"/>
        <v>#VALUE!</v>
      </c>
      <c r="M120" t="e">
        <f t="shared" si="12"/>
        <v>#VALUE!</v>
      </c>
      <c r="N120" t="str">
        <f t="shared" si="13"/>
        <v/>
      </c>
      <c r="O120" s="34" t="str">
        <f t="shared" si="17"/>
        <v/>
      </c>
      <c r="P120" s="54">
        <f>'初級(10級～)'!D125</f>
        <v>0</v>
      </c>
      <c r="Q120" s="34">
        <f>'初級(10級～)'!E125</f>
        <v>0</v>
      </c>
      <c r="R120" s="34">
        <f>'初級(10級～)'!F125</f>
        <v>0</v>
      </c>
      <c r="S120" s="34">
        <f>IF(H270="不合格","",'初級(10級～)'!H125)</f>
        <v>0</v>
      </c>
      <c r="T120" s="34">
        <f>IF(H270="不合格","",'初級(10級～)'!J125)</f>
        <v>0</v>
      </c>
      <c r="U120" t="e">
        <f>IF(H120="不合格",0,VLOOKUP(H120,計算!$U$2:$V$62,2,FALSE))</f>
        <v>#N/A</v>
      </c>
      <c r="V120" t="e">
        <f>IF(U120=0,"不合格",VLOOKUP(U120,計算!$T$3:$V$63,2))</f>
        <v>#N/A</v>
      </c>
      <c r="W120" t="str">
        <f t="shared" si="15"/>
        <v/>
      </c>
      <c r="X120" t="e">
        <f t="shared" si="16"/>
        <v>#N/A</v>
      </c>
      <c r="Y120" t="str">
        <f>IF(D120="","",団体設定!$B$7)</f>
        <v/>
      </c>
      <c r="Z120" t="str">
        <f>IF(D120="","",団体設定!$B$8)</f>
        <v/>
      </c>
    </row>
    <row r="121" spans="1:26" x14ac:dyDescent="0.15">
      <c r="A121">
        <v>120</v>
      </c>
      <c r="B121" s="1" t="str">
        <f>IF(D121="","",'初級(10級～)'!B126)</f>
        <v/>
      </c>
      <c r="C121" s="1" t="str">
        <f>IF(D121="","",'初級(10級～)'!C126)</f>
        <v/>
      </c>
      <c r="D121" t="str">
        <f>'初級(10級～)'!D126&amp;'初級(10級～)'!E126</f>
        <v/>
      </c>
      <c r="E121" t="str">
        <f>IF(D121="","",'初級(10級～)'!F126&amp;"/"&amp;'初級(10級～)'!H126&amp;"/"&amp;'初級(10級～)'!J126)</f>
        <v/>
      </c>
      <c r="F121" s="34" t="str">
        <f>IF(D121="","",団体設定!$B$5&amp;"年"&amp;団体設定!$D$5&amp;団体設定!$E$5&amp;団体設定!$F$5&amp;団体設定!$G$5)</f>
        <v/>
      </c>
      <c r="G121" s="33" t="str">
        <f t="shared" si="9"/>
        <v/>
      </c>
      <c r="H121" t="str">
        <f>'初級(10級～)'!Z126</f>
        <v/>
      </c>
      <c r="I121" t="str">
        <f>IF(D121="","",VLOOKUP(H121,計算!$B$16:$C$219,2,FALSE))</f>
        <v/>
      </c>
      <c r="J121" s="44" t="s">
        <v>62</v>
      </c>
      <c r="K121">
        <f t="shared" si="10"/>
        <v>0</v>
      </c>
      <c r="L121" s="52" t="e">
        <f t="shared" si="11"/>
        <v>#VALUE!</v>
      </c>
      <c r="M121" t="e">
        <f t="shared" si="12"/>
        <v>#VALUE!</v>
      </c>
      <c r="N121" t="str">
        <f t="shared" si="13"/>
        <v/>
      </c>
      <c r="O121" s="34" t="str">
        <f t="shared" si="17"/>
        <v/>
      </c>
      <c r="P121" s="54">
        <f>'初級(10級～)'!D126</f>
        <v>0</v>
      </c>
      <c r="Q121" s="34">
        <f>'初級(10級～)'!E126</f>
        <v>0</v>
      </c>
      <c r="R121" s="34">
        <f>'初級(10級～)'!F126</f>
        <v>0</v>
      </c>
      <c r="S121" s="34">
        <f>IF(H271="不合格","",'初級(10級～)'!H126)</f>
        <v>0</v>
      </c>
      <c r="T121" s="34">
        <f>IF(H271="不合格","",'初級(10級～)'!J126)</f>
        <v>0</v>
      </c>
      <c r="U121" t="e">
        <f>IF(H121="不合格",0,VLOOKUP(H121,計算!$U$2:$V$62,2,FALSE))</f>
        <v>#N/A</v>
      </c>
      <c r="V121" t="e">
        <f>IF(U121=0,"不合格",VLOOKUP(U121,計算!$T$3:$V$63,2))</f>
        <v>#N/A</v>
      </c>
      <c r="W121" t="str">
        <f t="shared" si="15"/>
        <v/>
      </c>
      <c r="X121" t="e">
        <f t="shared" si="16"/>
        <v>#N/A</v>
      </c>
      <c r="Y121" t="str">
        <f>IF(D121="","",団体設定!$B$7)</f>
        <v/>
      </c>
      <c r="Z121" t="str">
        <f>IF(D121="","",団体設定!$B$8)</f>
        <v/>
      </c>
    </row>
    <row r="122" spans="1:26" x14ac:dyDescent="0.15">
      <c r="A122">
        <v>121</v>
      </c>
      <c r="B122" s="1" t="str">
        <f>IF(D122="","",'初級(10級～)'!B127)</f>
        <v/>
      </c>
      <c r="C122" s="1" t="str">
        <f>IF(D122="","",'初級(10級～)'!C127)</f>
        <v/>
      </c>
      <c r="D122" t="str">
        <f>'初級(10級～)'!D127&amp;'初級(10級～)'!E127</f>
        <v/>
      </c>
      <c r="E122" t="str">
        <f>IF(D122="","",'初級(10級～)'!F127&amp;"/"&amp;'初級(10級～)'!H127&amp;"/"&amp;'初級(10級～)'!J127)</f>
        <v/>
      </c>
      <c r="F122" s="34" t="str">
        <f>IF(D122="","",団体設定!$B$5&amp;"年"&amp;団体設定!$D$5&amp;団体設定!$E$5&amp;団体設定!$F$5&amp;団体設定!$G$5)</f>
        <v/>
      </c>
      <c r="G122" s="33" t="str">
        <f t="shared" si="9"/>
        <v/>
      </c>
      <c r="H122" t="str">
        <f>'初級(10級～)'!Z127</f>
        <v/>
      </c>
      <c r="I122" t="str">
        <f>IF(D122="","",VLOOKUP(H122,計算!$B$16:$C$219,2,FALSE))</f>
        <v/>
      </c>
      <c r="J122" s="44" t="s">
        <v>62</v>
      </c>
      <c r="K122">
        <f t="shared" si="10"/>
        <v>0</v>
      </c>
      <c r="L122" s="52" t="e">
        <f t="shared" si="11"/>
        <v>#VALUE!</v>
      </c>
      <c r="M122" t="e">
        <f t="shared" si="12"/>
        <v>#VALUE!</v>
      </c>
      <c r="N122" t="str">
        <f t="shared" si="13"/>
        <v/>
      </c>
      <c r="O122" s="34" t="str">
        <f t="shared" si="17"/>
        <v/>
      </c>
      <c r="P122" s="54">
        <f>'初級(10級～)'!D127</f>
        <v>0</v>
      </c>
      <c r="Q122" s="34">
        <f>'初級(10級～)'!E127</f>
        <v>0</v>
      </c>
      <c r="R122" s="34">
        <f>'初級(10級～)'!F127</f>
        <v>0</v>
      </c>
      <c r="S122" s="34">
        <f>IF(H272="不合格","",'初級(10級～)'!H127)</f>
        <v>0</v>
      </c>
      <c r="T122" s="34">
        <f>IF(H272="不合格","",'初級(10級～)'!J127)</f>
        <v>0</v>
      </c>
      <c r="U122" t="e">
        <f>IF(H122="不合格",0,VLOOKUP(H122,計算!$U$2:$V$62,2,FALSE))</f>
        <v>#N/A</v>
      </c>
      <c r="V122" t="e">
        <f>IF(U122=0,"不合格",VLOOKUP(U122,計算!$T$3:$V$63,2))</f>
        <v>#N/A</v>
      </c>
      <c r="W122" t="str">
        <f t="shared" si="15"/>
        <v/>
      </c>
      <c r="X122" t="e">
        <f t="shared" si="16"/>
        <v>#N/A</v>
      </c>
      <c r="Y122" t="str">
        <f>IF(D122="","",団体設定!$B$7)</f>
        <v/>
      </c>
      <c r="Z122" t="str">
        <f>IF(D122="","",団体設定!$B$8)</f>
        <v/>
      </c>
    </row>
    <row r="123" spans="1:26" x14ac:dyDescent="0.15">
      <c r="A123">
        <v>122</v>
      </c>
      <c r="B123" s="1" t="str">
        <f>IF(D123="","",'初級(10級～)'!B128)</f>
        <v/>
      </c>
      <c r="C123" s="1" t="str">
        <f>IF(D123="","",'初級(10級～)'!C128)</f>
        <v/>
      </c>
      <c r="D123" t="str">
        <f>'初級(10級～)'!D128&amp;'初級(10級～)'!E128</f>
        <v/>
      </c>
      <c r="E123" t="str">
        <f>IF(D123="","",'初級(10級～)'!F128&amp;"/"&amp;'初級(10級～)'!H128&amp;"/"&amp;'初級(10級～)'!J128)</f>
        <v/>
      </c>
      <c r="F123" s="34" t="str">
        <f>IF(D123="","",団体設定!$B$5&amp;"年"&amp;団体設定!$D$5&amp;団体設定!$E$5&amp;団体設定!$F$5&amp;団体設定!$G$5)</f>
        <v/>
      </c>
      <c r="G123" s="33" t="str">
        <f t="shared" si="9"/>
        <v/>
      </c>
      <c r="H123" t="str">
        <f>'初級(10級～)'!Z128</f>
        <v/>
      </c>
      <c r="I123" t="str">
        <f>IF(D123="","",VLOOKUP(H123,計算!$B$16:$C$219,2,FALSE))</f>
        <v/>
      </c>
      <c r="J123" s="44" t="s">
        <v>62</v>
      </c>
      <c r="K123">
        <f t="shared" si="10"/>
        <v>0</v>
      </c>
      <c r="L123" s="52" t="e">
        <f t="shared" si="11"/>
        <v>#VALUE!</v>
      </c>
      <c r="M123" t="e">
        <f t="shared" si="12"/>
        <v>#VALUE!</v>
      </c>
      <c r="N123" t="str">
        <f t="shared" si="13"/>
        <v/>
      </c>
      <c r="O123" s="34" t="str">
        <f t="shared" si="17"/>
        <v/>
      </c>
      <c r="P123" s="54">
        <f>'初級(10級～)'!D128</f>
        <v>0</v>
      </c>
      <c r="Q123" s="34">
        <f>'初級(10級～)'!E128</f>
        <v>0</v>
      </c>
      <c r="R123" s="34">
        <f>'初級(10級～)'!F128</f>
        <v>0</v>
      </c>
      <c r="S123" s="34">
        <f>IF(H273="不合格","",'初級(10級～)'!H128)</f>
        <v>0</v>
      </c>
      <c r="T123" s="34">
        <f>IF(H273="不合格","",'初級(10級～)'!J128)</f>
        <v>0</v>
      </c>
      <c r="U123" t="e">
        <f>IF(H123="不合格",0,VLOOKUP(H123,計算!$U$2:$V$62,2,FALSE))</f>
        <v>#N/A</v>
      </c>
      <c r="V123" t="e">
        <f>IF(U123=0,"不合格",VLOOKUP(U123,計算!$T$3:$V$63,2))</f>
        <v>#N/A</v>
      </c>
      <c r="W123" t="str">
        <f t="shared" si="15"/>
        <v/>
      </c>
      <c r="X123" t="e">
        <f t="shared" si="16"/>
        <v>#N/A</v>
      </c>
      <c r="Y123" t="str">
        <f>IF(D123="","",団体設定!$B$7)</f>
        <v/>
      </c>
      <c r="Z123" t="str">
        <f>IF(D123="","",団体設定!$B$8)</f>
        <v/>
      </c>
    </row>
    <row r="124" spans="1:26" x14ac:dyDescent="0.15">
      <c r="A124">
        <v>123</v>
      </c>
      <c r="B124" s="1" t="str">
        <f>IF(D124="","",'初級(10級～)'!B129)</f>
        <v/>
      </c>
      <c r="C124" s="1" t="str">
        <f>IF(D124="","",'初級(10級～)'!C129)</f>
        <v/>
      </c>
      <c r="D124" t="str">
        <f>'初級(10級～)'!D129&amp;'初級(10級～)'!E129</f>
        <v/>
      </c>
      <c r="E124" t="str">
        <f>IF(D124="","",'初級(10級～)'!F129&amp;"/"&amp;'初級(10級～)'!H129&amp;"/"&amp;'初級(10級～)'!J129)</f>
        <v/>
      </c>
      <c r="F124" s="34" t="str">
        <f>IF(D124="","",団体設定!$B$5&amp;"年"&amp;団体設定!$D$5&amp;団体設定!$E$5&amp;団体設定!$F$5&amp;団体設定!$G$5)</f>
        <v/>
      </c>
      <c r="G124" s="33" t="str">
        <f t="shared" si="9"/>
        <v/>
      </c>
      <c r="H124" t="str">
        <f>'初級(10級～)'!Z129</f>
        <v/>
      </c>
      <c r="I124" t="str">
        <f>IF(D124="","",VLOOKUP(H124,計算!$B$16:$C$219,2,FALSE))</f>
        <v/>
      </c>
      <c r="J124" s="44" t="s">
        <v>62</v>
      </c>
      <c r="K124">
        <f t="shared" si="10"/>
        <v>0</v>
      </c>
      <c r="L124" s="52" t="e">
        <f t="shared" si="11"/>
        <v>#VALUE!</v>
      </c>
      <c r="M124" t="e">
        <f t="shared" si="12"/>
        <v>#VALUE!</v>
      </c>
      <c r="N124" t="str">
        <f t="shared" si="13"/>
        <v/>
      </c>
      <c r="O124" s="34" t="str">
        <f t="shared" si="17"/>
        <v/>
      </c>
      <c r="P124" s="54">
        <f>'初級(10級～)'!D129</f>
        <v>0</v>
      </c>
      <c r="Q124" s="34">
        <f>'初級(10級～)'!E129</f>
        <v>0</v>
      </c>
      <c r="R124" s="34">
        <f>'初級(10級～)'!F129</f>
        <v>0</v>
      </c>
      <c r="S124" s="34">
        <f>IF(H274="不合格","",'初級(10級～)'!H129)</f>
        <v>0</v>
      </c>
      <c r="T124" s="34">
        <f>IF(H274="不合格","",'初級(10級～)'!J129)</f>
        <v>0</v>
      </c>
      <c r="U124" t="e">
        <f>IF(H124="不合格",0,VLOOKUP(H124,計算!$U$2:$V$62,2,FALSE))</f>
        <v>#N/A</v>
      </c>
      <c r="V124" t="e">
        <f>IF(U124=0,"不合格",VLOOKUP(U124,計算!$T$3:$V$63,2))</f>
        <v>#N/A</v>
      </c>
      <c r="W124" t="str">
        <f t="shared" si="15"/>
        <v/>
      </c>
      <c r="X124" t="e">
        <f t="shared" si="16"/>
        <v>#N/A</v>
      </c>
      <c r="Y124" t="str">
        <f>IF(D124="","",団体設定!$B$7)</f>
        <v/>
      </c>
      <c r="Z124" t="str">
        <f>IF(D124="","",団体設定!$B$8)</f>
        <v/>
      </c>
    </row>
    <row r="125" spans="1:26" x14ac:dyDescent="0.15">
      <c r="A125">
        <v>124</v>
      </c>
      <c r="B125" s="1" t="str">
        <f>IF(D125="","",'初級(10級～)'!B130)</f>
        <v/>
      </c>
      <c r="C125" s="1" t="str">
        <f>IF(D125="","",'初級(10級～)'!C130)</f>
        <v/>
      </c>
      <c r="D125" t="str">
        <f>'初級(10級～)'!D130&amp;'初級(10級～)'!E130</f>
        <v/>
      </c>
      <c r="E125" t="str">
        <f>IF(D125="","",'初級(10級～)'!F130&amp;"/"&amp;'初級(10級～)'!H130&amp;"/"&amp;'初級(10級～)'!J130)</f>
        <v/>
      </c>
      <c r="F125" s="34" t="str">
        <f>IF(D125="","",団体設定!$B$5&amp;"年"&amp;団体設定!$D$5&amp;団体設定!$E$5&amp;団体設定!$F$5&amp;団体設定!$G$5)</f>
        <v/>
      </c>
      <c r="G125" s="33" t="str">
        <f t="shared" si="9"/>
        <v/>
      </c>
      <c r="H125" t="str">
        <f>'初級(10級～)'!Z130</f>
        <v/>
      </c>
      <c r="I125" t="str">
        <f>IF(D125="","",VLOOKUP(H125,計算!$B$16:$C$219,2,FALSE))</f>
        <v/>
      </c>
      <c r="J125" s="44" t="s">
        <v>62</v>
      </c>
      <c r="K125">
        <f t="shared" si="10"/>
        <v>0</v>
      </c>
      <c r="L125" s="52" t="e">
        <f t="shared" si="11"/>
        <v>#VALUE!</v>
      </c>
      <c r="M125" t="e">
        <f t="shared" si="12"/>
        <v>#VALUE!</v>
      </c>
      <c r="N125" t="str">
        <f t="shared" si="13"/>
        <v/>
      </c>
      <c r="O125" s="34" t="str">
        <f t="shared" si="17"/>
        <v/>
      </c>
      <c r="P125" s="54">
        <f>'初級(10級～)'!D130</f>
        <v>0</v>
      </c>
      <c r="Q125" s="34">
        <f>'初級(10級～)'!E130</f>
        <v>0</v>
      </c>
      <c r="R125" s="34">
        <f>'初級(10級～)'!F130</f>
        <v>0</v>
      </c>
      <c r="S125" s="34">
        <f>IF(H275="不合格","",'初級(10級～)'!H130)</f>
        <v>0</v>
      </c>
      <c r="T125" s="34">
        <f>IF(H275="不合格","",'初級(10級～)'!J130)</f>
        <v>0</v>
      </c>
      <c r="U125" t="e">
        <f>IF(H125="不合格",0,VLOOKUP(H125,計算!$U$2:$V$62,2,FALSE))</f>
        <v>#N/A</v>
      </c>
      <c r="V125" t="e">
        <f>IF(U125=0,"不合格",VLOOKUP(U125,計算!$T$3:$V$63,2))</f>
        <v>#N/A</v>
      </c>
      <c r="W125" t="str">
        <f t="shared" si="15"/>
        <v/>
      </c>
      <c r="X125" t="e">
        <f t="shared" si="16"/>
        <v>#N/A</v>
      </c>
      <c r="Y125" t="str">
        <f>IF(D125="","",団体設定!$B$7)</f>
        <v/>
      </c>
      <c r="Z125" t="str">
        <f>IF(D125="","",団体設定!$B$8)</f>
        <v/>
      </c>
    </row>
    <row r="126" spans="1:26" x14ac:dyDescent="0.15">
      <c r="A126">
        <v>125</v>
      </c>
      <c r="B126" s="1" t="str">
        <f>IF(D126="","",'初級(10級～)'!B131)</f>
        <v/>
      </c>
      <c r="C126" s="1" t="str">
        <f>IF(D126="","",'初級(10級～)'!C131)</f>
        <v/>
      </c>
      <c r="D126" t="str">
        <f>'初級(10級～)'!D131&amp;'初級(10級～)'!E131</f>
        <v/>
      </c>
      <c r="E126" t="str">
        <f>IF(D126="","",'初級(10級～)'!F131&amp;"/"&amp;'初級(10級～)'!H131&amp;"/"&amp;'初級(10級～)'!J131)</f>
        <v/>
      </c>
      <c r="F126" s="34" t="str">
        <f>IF(D126="","",団体設定!$B$5&amp;"年"&amp;団体設定!$D$5&amp;団体設定!$E$5&amp;団体設定!$F$5&amp;団体設定!$G$5)</f>
        <v/>
      </c>
      <c r="G126" s="33" t="str">
        <f t="shared" si="9"/>
        <v/>
      </c>
      <c r="H126" t="str">
        <f>'初級(10級～)'!Z131</f>
        <v/>
      </c>
      <c r="I126" t="str">
        <f>IF(D126="","",VLOOKUP(H126,計算!$B$16:$C$219,2,FALSE))</f>
        <v/>
      </c>
      <c r="J126" s="44" t="s">
        <v>62</v>
      </c>
      <c r="K126">
        <f t="shared" si="10"/>
        <v>0</v>
      </c>
      <c r="L126" s="52" t="e">
        <f t="shared" si="11"/>
        <v>#VALUE!</v>
      </c>
      <c r="M126" t="e">
        <f t="shared" si="12"/>
        <v>#VALUE!</v>
      </c>
      <c r="N126" t="str">
        <f t="shared" si="13"/>
        <v/>
      </c>
      <c r="O126" s="34" t="str">
        <f t="shared" si="17"/>
        <v/>
      </c>
      <c r="P126" s="54">
        <f>'初級(10級～)'!D131</f>
        <v>0</v>
      </c>
      <c r="Q126" s="34">
        <f>'初級(10級～)'!E131</f>
        <v>0</v>
      </c>
      <c r="R126" s="34">
        <f>'初級(10級～)'!F131</f>
        <v>0</v>
      </c>
      <c r="S126" s="34">
        <f>IF(H276="不合格","",'初級(10級～)'!H131)</f>
        <v>0</v>
      </c>
      <c r="T126" s="34">
        <f>IF(H276="不合格","",'初級(10級～)'!J131)</f>
        <v>0</v>
      </c>
      <c r="U126" t="e">
        <f>IF(H126="不合格",0,VLOOKUP(H126,計算!$U$2:$V$62,2,FALSE))</f>
        <v>#N/A</v>
      </c>
      <c r="V126" t="e">
        <f>IF(U126=0,"不合格",VLOOKUP(U126,計算!$T$3:$V$63,2))</f>
        <v>#N/A</v>
      </c>
      <c r="W126" t="str">
        <f t="shared" si="15"/>
        <v/>
      </c>
      <c r="X126" t="e">
        <f t="shared" si="16"/>
        <v>#N/A</v>
      </c>
      <c r="Y126" t="str">
        <f>IF(D126="","",団体設定!$B$7)</f>
        <v/>
      </c>
      <c r="Z126" t="str">
        <f>IF(D126="","",団体設定!$B$8)</f>
        <v/>
      </c>
    </row>
    <row r="127" spans="1:26" x14ac:dyDescent="0.15">
      <c r="A127">
        <v>126</v>
      </c>
      <c r="B127" s="1" t="str">
        <f>IF(D127="","",'初級(10級～)'!B132)</f>
        <v/>
      </c>
      <c r="C127" s="1" t="str">
        <f>IF(D127="","",'初級(10級～)'!C132)</f>
        <v/>
      </c>
      <c r="D127" t="str">
        <f>'初級(10級～)'!D132&amp;'初級(10級～)'!E132</f>
        <v/>
      </c>
      <c r="E127" t="str">
        <f>IF(D127="","",'初級(10級～)'!F132&amp;"/"&amp;'初級(10級～)'!H132&amp;"/"&amp;'初級(10級～)'!J132)</f>
        <v/>
      </c>
      <c r="F127" s="34" t="str">
        <f>IF(D127="","",団体設定!$B$5&amp;"年"&amp;団体設定!$D$5&amp;団体設定!$E$5&amp;団体設定!$F$5&amp;団体設定!$G$5)</f>
        <v/>
      </c>
      <c r="G127" s="33" t="str">
        <f t="shared" si="9"/>
        <v/>
      </c>
      <c r="H127" t="str">
        <f>'初級(10級～)'!Z132</f>
        <v/>
      </c>
      <c r="I127" t="str">
        <f>IF(D127="","",VLOOKUP(H127,計算!$B$16:$C$219,2,FALSE))</f>
        <v/>
      </c>
      <c r="J127" s="44" t="s">
        <v>62</v>
      </c>
      <c r="K127">
        <f t="shared" si="10"/>
        <v>0</v>
      </c>
      <c r="L127" s="52" t="e">
        <f t="shared" si="11"/>
        <v>#VALUE!</v>
      </c>
      <c r="M127" t="e">
        <f t="shared" si="12"/>
        <v>#VALUE!</v>
      </c>
      <c r="N127" t="str">
        <f t="shared" si="13"/>
        <v/>
      </c>
      <c r="O127" s="34" t="str">
        <f t="shared" si="17"/>
        <v/>
      </c>
      <c r="P127" s="54">
        <f>'初級(10級～)'!D132</f>
        <v>0</v>
      </c>
      <c r="Q127" s="34">
        <f>'初級(10級～)'!E132</f>
        <v>0</v>
      </c>
      <c r="R127" s="34">
        <f>'初級(10級～)'!F132</f>
        <v>0</v>
      </c>
      <c r="S127" s="34">
        <f>IF(H277="不合格","",'初級(10級～)'!H132)</f>
        <v>0</v>
      </c>
      <c r="T127" s="34">
        <f>IF(H277="不合格","",'初級(10級～)'!J132)</f>
        <v>0</v>
      </c>
      <c r="U127" t="e">
        <f>IF(H127="不合格",0,VLOOKUP(H127,計算!$U$2:$V$62,2,FALSE))</f>
        <v>#N/A</v>
      </c>
      <c r="V127" t="e">
        <f>IF(U127=0,"不合格",VLOOKUP(U127,計算!$T$3:$V$63,2))</f>
        <v>#N/A</v>
      </c>
      <c r="W127" t="str">
        <f t="shared" si="15"/>
        <v/>
      </c>
      <c r="X127" t="e">
        <f t="shared" si="16"/>
        <v>#N/A</v>
      </c>
      <c r="Y127" t="str">
        <f>IF(D127="","",団体設定!$B$7)</f>
        <v/>
      </c>
      <c r="Z127" t="str">
        <f>IF(D127="","",団体設定!$B$8)</f>
        <v/>
      </c>
    </row>
    <row r="128" spans="1:26" x14ac:dyDescent="0.15">
      <c r="A128">
        <v>127</v>
      </c>
      <c r="B128" s="1" t="str">
        <f>IF(D128="","",'初級(10級～)'!B133)</f>
        <v/>
      </c>
      <c r="C128" s="1" t="str">
        <f>IF(D128="","",'初級(10級～)'!C133)</f>
        <v/>
      </c>
      <c r="D128" t="str">
        <f>'初級(10級～)'!D133&amp;'初級(10級～)'!E133</f>
        <v/>
      </c>
      <c r="E128" t="str">
        <f>IF(D128="","",'初級(10級～)'!F133&amp;"/"&amp;'初級(10級～)'!H133&amp;"/"&amp;'初級(10級～)'!J133)</f>
        <v/>
      </c>
      <c r="F128" s="34" t="str">
        <f>IF(D128="","",団体設定!$B$5&amp;"年"&amp;団体設定!$D$5&amp;団体設定!$E$5&amp;団体設定!$F$5&amp;団体設定!$G$5)</f>
        <v/>
      </c>
      <c r="G128" s="33" t="str">
        <f t="shared" si="9"/>
        <v/>
      </c>
      <c r="H128" t="str">
        <f>'初級(10級～)'!Z133</f>
        <v/>
      </c>
      <c r="I128" t="str">
        <f>IF(D128="","",VLOOKUP(H128,計算!$B$16:$C$219,2,FALSE))</f>
        <v/>
      </c>
      <c r="J128" s="44" t="s">
        <v>62</v>
      </c>
      <c r="K128">
        <f t="shared" si="10"/>
        <v>0</v>
      </c>
      <c r="L128" s="52" t="e">
        <f t="shared" si="11"/>
        <v>#VALUE!</v>
      </c>
      <c r="M128" t="e">
        <f t="shared" si="12"/>
        <v>#VALUE!</v>
      </c>
      <c r="N128" t="str">
        <f t="shared" si="13"/>
        <v/>
      </c>
      <c r="O128" s="34" t="str">
        <f t="shared" si="17"/>
        <v/>
      </c>
      <c r="P128" s="54">
        <f>'初級(10級～)'!D133</f>
        <v>0</v>
      </c>
      <c r="Q128" s="34">
        <f>'初級(10級～)'!E133</f>
        <v>0</v>
      </c>
      <c r="R128" s="34">
        <f>'初級(10級～)'!F133</f>
        <v>0</v>
      </c>
      <c r="S128" s="34">
        <f>IF(H278="不合格","",'初級(10級～)'!H133)</f>
        <v>0</v>
      </c>
      <c r="T128" s="34">
        <f>IF(H278="不合格","",'初級(10級～)'!J133)</f>
        <v>0</v>
      </c>
      <c r="U128" t="e">
        <f>IF(H128="不合格",0,VLOOKUP(H128,計算!$U$2:$V$62,2,FALSE))</f>
        <v>#N/A</v>
      </c>
      <c r="V128" t="e">
        <f>IF(U128=0,"不合格",VLOOKUP(U128,計算!$T$3:$V$63,2))</f>
        <v>#N/A</v>
      </c>
      <c r="W128" t="str">
        <f t="shared" si="15"/>
        <v/>
      </c>
      <c r="X128" t="e">
        <f t="shared" si="16"/>
        <v>#N/A</v>
      </c>
      <c r="Y128" t="str">
        <f>IF(D128="","",団体設定!$B$7)</f>
        <v/>
      </c>
      <c r="Z128" t="str">
        <f>IF(D128="","",団体設定!$B$8)</f>
        <v/>
      </c>
    </row>
    <row r="129" spans="1:26" x14ac:dyDescent="0.15">
      <c r="A129">
        <v>128</v>
      </c>
      <c r="B129" s="1" t="str">
        <f>IF(D129="","",'初級(10級～)'!B134)</f>
        <v/>
      </c>
      <c r="C129" s="1" t="str">
        <f>IF(D129="","",'初級(10級～)'!C134)</f>
        <v/>
      </c>
      <c r="D129" t="str">
        <f>'初級(10級～)'!D134&amp;'初級(10級～)'!E134</f>
        <v/>
      </c>
      <c r="E129" t="str">
        <f>IF(D129="","",'初級(10級～)'!F134&amp;"/"&amp;'初級(10級～)'!H134&amp;"/"&amp;'初級(10級～)'!J134)</f>
        <v/>
      </c>
      <c r="F129" s="34" t="str">
        <f>IF(D129="","",団体設定!$B$5&amp;"年"&amp;団体設定!$D$5&amp;団体設定!$E$5&amp;団体設定!$F$5&amp;団体設定!$G$5)</f>
        <v/>
      </c>
      <c r="G129" s="33" t="str">
        <f t="shared" si="9"/>
        <v/>
      </c>
      <c r="H129" t="str">
        <f>'初級(10級～)'!Z134</f>
        <v/>
      </c>
      <c r="I129" t="str">
        <f>IF(D129="","",VLOOKUP(H129,計算!$B$16:$C$219,2,FALSE))</f>
        <v/>
      </c>
      <c r="J129" s="44" t="s">
        <v>62</v>
      </c>
      <c r="K129">
        <f t="shared" si="10"/>
        <v>0</v>
      </c>
      <c r="L129" s="52" t="e">
        <f t="shared" si="11"/>
        <v>#VALUE!</v>
      </c>
      <c r="M129" t="e">
        <f t="shared" si="12"/>
        <v>#VALUE!</v>
      </c>
      <c r="N129" t="str">
        <f t="shared" si="13"/>
        <v/>
      </c>
      <c r="O129" s="34" t="str">
        <f t="shared" si="17"/>
        <v/>
      </c>
      <c r="P129" s="54">
        <f>'初級(10級～)'!D134</f>
        <v>0</v>
      </c>
      <c r="Q129" s="34">
        <f>'初級(10級～)'!E134</f>
        <v>0</v>
      </c>
      <c r="R129" s="34">
        <f>'初級(10級～)'!F134</f>
        <v>0</v>
      </c>
      <c r="S129" s="34">
        <f>IF(H279="不合格","",'初級(10級～)'!H134)</f>
        <v>0</v>
      </c>
      <c r="T129" s="34">
        <f>IF(H279="不合格","",'初級(10級～)'!J134)</f>
        <v>0</v>
      </c>
      <c r="U129" t="e">
        <f>IF(H129="不合格",0,VLOOKUP(H129,計算!$U$2:$V$62,2,FALSE))</f>
        <v>#N/A</v>
      </c>
      <c r="V129" t="e">
        <f>IF(U129=0,"不合格",VLOOKUP(U129,計算!$T$3:$V$63,2))</f>
        <v>#N/A</v>
      </c>
      <c r="W129" t="str">
        <f t="shared" si="15"/>
        <v/>
      </c>
      <c r="X129" t="e">
        <f t="shared" si="16"/>
        <v>#N/A</v>
      </c>
      <c r="Y129" t="str">
        <f>IF(D129="","",団体設定!$B$7)</f>
        <v/>
      </c>
      <c r="Z129" t="str">
        <f>IF(D129="","",団体設定!$B$8)</f>
        <v/>
      </c>
    </row>
    <row r="130" spans="1:26" x14ac:dyDescent="0.15">
      <c r="A130">
        <v>129</v>
      </c>
      <c r="B130" s="1" t="str">
        <f>IF(D130="","",'初級(10級～)'!B135)</f>
        <v/>
      </c>
      <c r="C130" s="1" t="str">
        <f>IF(D130="","",'初級(10級～)'!C135)</f>
        <v/>
      </c>
      <c r="D130" t="str">
        <f>'初級(10級～)'!D135&amp;'初級(10級～)'!E135</f>
        <v/>
      </c>
      <c r="E130" t="str">
        <f>IF(D130="","",'初級(10級～)'!F135&amp;"/"&amp;'初級(10級～)'!H135&amp;"/"&amp;'初級(10級～)'!J135)</f>
        <v/>
      </c>
      <c r="F130" s="34" t="str">
        <f>IF(D130="","",団体設定!$B$5&amp;"年"&amp;団体設定!$D$5&amp;団体設定!$E$5&amp;団体設定!$F$5&amp;団体設定!$G$5)</f>
        <v/>
      </c>
      <c r="G130" s="33" t="str">
        <f t="shared" ref="G130:G193" si="18">IF(D130="","",DATEVALUE(F130))</f>
        <v/>
      </c>
      <c r="H130" t="str">
        <f>'初級(10級～)'!Z135</f>
        <v/>
      </c>
      <c r="I130" t="str">
        <f>IF(D130="","",VLOOKUP(H130,計算!$B$16:$C$219,2,FALSE))</f>
        <v/>
      </c>
      <c r="J130" s="44" t="s">
        <v>62</v>
      </c>
      <c r="K130">
        <f t="shared" ref="K130:K193" si="19">IF(D130="",0,1)</f>
        <v>0</v>
      </c>
      <c r="L130" s="52" t="e">
        <f t="shared" ref="L130:L193" si="20">DATESTRING(E130)</f>
        <v>#VALUE!</v>
      </c>
      <c r="M130" t="e">
        <f t="shared" ref="M130:M193" si="21">TEXT(L130,"ggge年m月d日")&amp;"生"</f>
        <v>#VALUE!</v>
      </c>
      <c r="N130" t="str">
        <f t="shared" ref="N130:N193" si="22">IF(H130="不合格","",B130)</f>
        <v/>
      </c>
      <c r="O130" s="34" t="str">
        <f t="shared" ref="O130:O151" si="23">C130</f>
        <v/>
      </c>
      <c r="P130" s="54">
        <f>'初級(10級～)'!D135</f>
        <v>0</v>
      </c>
      <c r="Q130" s="34">
        <f>'初級(10級～)'!E135</f>
        <v>0</v>
      </c>
      <c r="R130" s="34">
        <f>'初級(10級～)'!F135</f>
        <v>0</v>
      </c>
      <c r="S130" s="34">
        <f>IF(H280="不合格","",'初級(10級～)'!H135)</f>
        <v>0</v>
      </c>
      <c r="T130" s="34">
        <f>IF(H280="不合格","",'初級(10級～)'!J135)</f>
        <v>0</v>
      </c>
      <c r="U130" t="e">
        <f>IF(H130="不合格",0,VLOOKUP(H130,計算!$U$2:$V$62,2,FALSE))</f>
        <v>#N/A</v>
      </c>
      <c r="V130" t="e">
        <f>IF(U130=0,"不合格",VLOOKUP(U130,計算!$T$3:$V$63,2))</f>
        <v>#N/A</v>
      </c>
      <c r="W130" t="str">
        <f t="shared" ref="W130:W193" si="24">H130</f>
        <v/>
      </c>
      <c r="X130" t="e">
        <f t="shared" ref="X130:X193" si="25">IF(W130=V130,0,1)</f>
        <v>#N/A</v>
      </c>
      <c r="Y130" t="str">
        <f>IF(D130="","",団体設定!$B$7)</f>
        <v/>
      </c>
      <c r="Z130" t="str">
        <f>IF(D130="","",団体設定!$B$8)</f>
        <v/>
      </c>
    </row>
    <row r="131" spans="1:26" x14ac:dyDescent="0.15">
      <c r="A131">
        <v>130</v>
      </c>
      <c r="B131" s="1" t="str">
        <f>IF(D131="","",'初級(10級～)'!B136)</f>
        <v/>
      </c>
      <c r="C131" s="1" t="str">
        <f>IF(D131="","",'初級(10級～)'!C136)</f>
        <v/>
      </c>
      <c r="D131" t="str">
        <f>'初級(10級～)'!D136&amp;'初級(10級～)'!E136</f>
        <v/>
      </c>
      <c r="E131" t="str">
        <f>IF(D131="","",'初級(10級～)'!F136&amp;"/"&amp;'初級(10級～)'!H136&amp;"/"&amp;'初級(10級～)'!J136)</f>
        <v/>
      </c>
      <c r="F131" s="34" t="str">
        <f>IF(D131="","",団体設定!$B$5&amp;"年"&amp;団体設定!$D$5&amp;団体設定!$E$5&amp;団体設定!$F$5&amp;団体設定!$G$5)</f>
        <v/>
      </c>
      <c r="G131" s="33" t="str">
        <f t="shared" si="18"/>
        <v/>
      </c>
      <c r="H131" t="str">
        <f>'初級(10級～)'!Z136</f>
        <v/>
      </c>
      <c r="I131" t="str">
        <f>IF(D131="","",VLOOKUP(H131,計算!$B$16:$C$219,2,FALSE))</f>
        <v/>
      </c>
      <c r="J131" s="44" t="s">
        <v>62</v>
      </c>
      <c r="K131">
        <f t="shared" si="19"/>
        <v>0</v>
      </c>
      <c r="L131" s="52" t="e">
        <f t="shared" si="20"/>
        <v>#VALUE!</v>
      </c>
      <c r="M131" t="e">
        <f t="shared" si="21"/>
        <v>#VALUE!</v>
      </c>
      <c r="N131" t="str">
        <f t="shared" si="22"/>
        <v/>
      </c>
      <c r="O131" s="34" t="str">
        <f t="shared" si="23"/>
        <v/>
      </c>
      <c r="P131" s="54">
        <f>'初級(10級～)'!D136</f>
        <v>0</v>
      </c>
      <c r="Q131" s="34">
        <f>'初級(10級～)'!E136</f>
        <v>0</v>
      </c>
      <c r="R131" s="34">
        <f>'初級(10級～)'!F136</f>
        <v>0</v>
      </c>
      <c r="S131" s="34">
        <f>IF(H281="不合格","",'初級(10級～)'!H136)</f>
        <v>0</v>
      </c>
      <c r="T131" s="34">
        <f>IF(H281="不合格","",'初級(10級～)'!J136)</f>
        <v>0</v>
      </c>
      <c r="U131" t="e">
        <f>IF(H131="不合格",0,VLOOKUP(H131,計算!$U$2:$V$62,2,FALSE))</f>
        <v>#N/A</v>
      </c>
      <c r="V131" t="e">
        <f>IF(U131=0,"不合格",VLOOKUP(U131,計算!$T$3:$V$63,2))</f>
        <v>#N/A</v>
      </c>
      <c r="W131" t="str">
        <f t="shared" si="24"/>
        <v/>
      </c>
      <c r="X131" t="e">
        <f t="shared" si="25"/>
        <v>#N/A</v>
      </c>
      <c r="Y131" t="str">
        <f>IF(D131="","",団体設定!$B$7)</f>
        <v/>
      </c>
      <c r="Z131" t="str">
        <f>IF(D131="","",団体設定!$B$8)</f>
        <v/>
      </c>
    </row>
    <row r="132" spans="1:26" x14ac:dyDescent="0.15">
      <c r="A132">
        <v>131</v>
      </c>
      <c r="B132" s="1" t="str">
        <f>IF(D132="","",'初級(10級～)'!B137)</f>
        <v/>
      </c>
      <c r="C132" s="1" t="str">
        <f>IF(D132="","",'初級(10級～)'!C137)</f>
        <v/>
      </c>
      <c r="D132" t="str">
        <f>'初級(10級～)'!D137&amp;'初級(10級～)'!E137</f>
        <v/>
      </c>
      <c r="E132" t="str">
        <f>IF(D132="","",'初級(10級～)'!F137&amp;"/"&amp;'初級(10級～)'!H137&amp;"/"&amp;'初級(10級～)'!J137)</f>
        <v/>
      </c>
      <c r="F132" s="34" t="str">
        <f>IF(D132="","",団体設定!$B$5&amp;"年"&amp;団体設定!$D$5&amp;団体設定!$E$5&amp;団体設定!$F$5&amp;団体設定!$G$5)</f>
        <v/>
      </c>
      <c r="G132" s="33" t="str">
        <f t="shared" si="18"/>
        <v/>
      </c>
      <c r="H132" t="str">
        <f>'初級(10級～)'!Z137</f>
        <v/>
      </c>
      <c r="I132" t="str">
        <f>IF(D132="","",VLOOKUP(H132,計算!$B$16:$C$219,2,FALSE))</f>
        <v/>
      </c>
      <c r="J132" s="44" t="s">
        <v>62</v>
      </c>
      <c r="K132">
        <f t="shared" si="19"/>
        <v>0</v>
      </c>
      <c r="L132" s="52" t="e">
        <f t="shared" si="20"/>
        <v>#VALUE!</v>
      </c>
      <c r="M132" t="e">
        <f t="shared" si="21"/>
        <v>#VALUE!</v>
      </c>
      <c r="N132" t="str">
        <f t="shared" si="22"/>
        <v/>
      </c>
      <c r="O132" s="34" t="str">
        <f t="shared" si="23"/>
        <v/>
      </c>
      <c r="P132" s="54">
        <f>'初級(10級～)'!D137</f>
        <v>0</v>
      </c>
      <c r="Q132" s="34">
        <f>'初級(10級～)'!E137</f>
        <v>0</v>
      </c>
      <c r="R132" s="34">
        <f>'初級(10級～)'!F137</f>
        <v>0</v>
      </c>
      <c r="S132" s="34">
        <f>IF(H282="不合格","",'初級(10級～)'!H137)</f>
        <v>0</v>
      </c>
      <c r="T132" s="34">
        <f>IF(H282="不合格","",'初級(10級～)'!J137)</f>
        <v>0</v>
      </c>
      <c r="U132" t="e">
        <f>IF(H132="不合格",0,VLOOKUP(H132,計算!$U$2:$V$62,2,FALSE))</f>
        <v>#N/A</v>
      </c>
      <c r="V132" t="e">
        <f>IF(U132=0,"不合格",VLOOKUP(U132,計算!$T$3:$V$63,2))</f>
        <v>#N/A</v>
      </c>
      <c r="W132" t="str">
        <f t="shared" si="24"/>
        <v/>
      </c>
      <c r="X132" t="e">
        <f t="shared" si="25"/>
        <v>#N/A</v>
      </c>
      <c r="Y132" t="str">
        <f>IF(D132="","",団体設定!$B$7)</f>
        <v/>
      </c>
      <c r="Z132" t="str">
        <f>IF(D132="","",団体設定!$B$8)</f>
        <v/>
      </c>
    </row>
    <row r="133" spans="1:26" x14ac:dyDescent="0.15">
      <c r="A133">
        <v>132</v>
      </c>
      <c r="B133" s="1" t="str">
        <f>IF(D133="","",'初級(10級～)'!B138)</f>
        <v/>
      </c>
      <c r="C133" s="1" t="str">
        <f>IF(D133="","",'初級(10級～)'!C138)</f>
        <v/>
      </c>
      <c r="D133" t="str">
        <f>'初級(10級～)'!D138&amp;'初級(10級～)'!E138</f>
        <v/>
      </c>
      <c r="E133" t="str">
        <f>IF(D133="","",'初級(10級～)'!F138&amp;"/"&amp;'初級(10級～)'!H138&amp;"/"&amp;'初級(10級～)'!J138)</f>
        <v/>
      </c>
      <c r="F133" s="34" t="str">
        <f>IF(D133="","",団体設定!$B$5&amp;"年"&amp;団体設定!$D$5&amp;団体設定!$E$5&amp;団体設定!$F$5&amp;団体設定!$G$5)</f>
        <v/>
      </c>
      <c r="G133" s="33" t="str">
        <f t="shared" si="18"/>
        <v/>
      </c>
      <c r="H133" t="str">
        <f>'初級(10級～)'!Z138</f>
        <v/>
      </c>
      <c r="I133" t="str">
        <f>IF(D133="","",VLOOKUP(H133,計算!$B$16:$C$219,2,FALSE))</f>
        <v/>
      </c>
      <c r="J133" s="44" t="s">
        <v>62</v>
      </c>
      <c r="K133">
        <f t="shared" si="19"/>
        <v>0</v>
      </c>
      <c r="L133" s="52" t="e">
        <f t="shared" si="20"/>
        <v>#VALUE!</v>
      </c>
      <c r="M133" t="e">
        <f t="shared" si="21"/>
        <v>#VALUE!</v>
      </c>
      <c r="N133" t="str">
        <f t="shared" si="22"/>
        <v/>
      </c>
      <c r="O133" s="34" t="str">
        <f t="shared" si="23"/>
        <v/>
      </c>
      <c r="P133" s="54">
        <f>'初級(10級～)'!D138</f>
        <v>0</v>
      </c>
      <c r="Q133" s="34">
        <f>'初級(10級～)'!E138</f>
        <v>0</v>
      </c>
      <c r="R133" s="34">
        <f>'初級(10級～)'!F138</f>
        <v>0</v>
      </c>
      <c r="S133" s="34">
        <f>IF(H283="不合格","",'初級(10級～)'!H138)</f>
        <v>0</v>
      </c>
      <c r="T133" s="34">
        <f>IF(H283="不合格","",'初級(10級～)'!J138)</f>
        <v>0</v>
      </c>
      <c r="U133" t="e">
        <f>IF(H133="不合格",0,VLOOKUP(H133,計算!$U$2:$V$62,2,FALSE))</f>
        <v>#N/A</v>
      </c>
      <c r="V133" t="e">
        <f>IF(U133=0,"不合格",VLOOKUP(U133,計算!$T$3:$V$63,2))</f>
        <v>#N/A</v>
      </c>
      <c r="W133" t="str">
        <f t="shared" si="24"/>
        <v/>
      </c>
      <c r="X133" t="e">
        <f t="shared" si="25"/>
        <v>#N/A</v>
      </c>
      <c r="Y133" t="str">
        <f>IF(D133="","",団体設定!$B$7)</f>
        <v/>
      </c>
      <c r="Z133" t="str">
        <f>IF(D133="","",団体設定!$B$8)</f>
        <v/>
      </c>
    </row>
    <row r="134" spans="1:26" x14ac:dyDescent="0.15">
      <c r="A134">
        <v>133</v>
      </c>
      <c r="B134" s="1" t="str">
        <f>IF(D134="","",'初級(10級～)'!B139)</f>
        <v/>
      </c>
      <c r="C134" s="1" t="str">
        <f>IF(D134="","",'初級(10級～)'!C139)</f>
        <v/>
      </c>
      <c r="D134" t="str">
        <f>'初級(10級～)'!D139&amp;'初級(10級～)'!E139</f>
        <v/>
      </c>
      <c r="E134" t="str">
        <f>IF(D134="","",'初級(10級～)'!F139&amp;"/"&amp;'初級(10級～)'!H139&amp;"/"&amp;'初級(10級～)'!J139)</f>
        <v/>
      </c>
      <c r="F134" s="34" t="str">
        <f>IF(D134="","",団体設定!$B$5&amp;"年"&amp;団体設定!$D$5&amp;団体設定!$E$5&amp;団体設定!$F$5&amp;団体設定!$G$5)</f>
        <v/>
      </c>
      <c r="G134" s="33" t="str">
        <f t="shared" si="18"/>
        <v/>
      </c>
      <c r="H134" t="str">
        <f>'初級(10級～)'!Z139</f>
        <v/>
      </c>
      <c r="I134" t="str">
        <f>IF(D134="","",VLOOKUP(H134,計算!$B$16:$C$219,2,FALSE))</f>
        <v/>
      </c>
      <c r="J134" s="44" t="s">
        <v>62</v>
      </c>
      <c r="K134">
        <f t="shared" si="19"/>
        <v>0</v>
      </c>
      <c r="L134" s="52" t="e">
        <f t="shared" si="20"/>
        <v>#VALUE!</v>
      </c>
      <c r="M134" t="e">
        <f t="shared" si="21"/>
        <v>#VALUE!</v>
      </c>
      <c r="N134" t="str">
        <f t="shared" si="22"/>
        <v/>
      </c>
      <c r="O134" s="34" t="str">
        <f t="shared" si="23"/>
        <v/>
      </c>
      <c r="P134" s="54">
        <f>'初級(10級～)'!D139</f>
        <v>0</v>
      </c>
      <c r="Q134" s="34">
        <f>'初級(10級～)'!E139</f>
        <v>0</v>
      </c>
      <c r="R134" s="34">
        <f>'初級(10級～)'!F139</f>
        <v>0</v>
      </c>
      <c r="S134" s="34">
        <f>IF(H284="不合格","",'初級(10級～)'!H139)</f>
        <v>0</v>
      </c>
      <c r="T134" s="34">
        <f>IF(H284="不合格","",'初級(10級～)'!J139)</f>
        <v>0</v>
      </c>
      <c r="U134" t="e">
        <f>IF(H134="不合格",0,VLOOKUP(H134,計算!$U$2:$V$62,2,FALSE))</f>
        <v>#N/A</v>
      </c>
      <c r="V134" t="e">
        <f>IF(U134=0,"不合格",VLOOKUP(U134,計算!$T$3:$V$63,2))</f>
        <v>#N/A</v>
      </c>
      <c r="W134" t="str">
        <f t="shared" si="24"/>
        <v/>
      </c>
      <c r="X134" t="e">
        <f t="shared" si="25"/>
        <v>#N/A</v>
      </c>
      <c r="Y134" t="str">
        <f>IF(D134="","",団体設定!$B$7)</f>
        <v/>
      </c>
      <c r="Z134" t="str">
        <f>IF(D134="","",団体設定!$B$8)</f>
        <v/>
      </c>
    </row>
    <row r="135" spans="1:26" x14ac:dyDescent="0.15">
      <c r="A135">
        <v>134</v>
      </c>
      <c r="B135" s="1" t="str">
        <f>IF(D135="","",'初級(10級～)'!B140)</f>
        <v/>
      </c>
      <c r="C135" s="1" t="str">
        <f>IF(D135="","",'初級(10級～)'!C140)</f>
        <v/>
      </c>
      <c r="D135" t="str">
        <f>'初級(10級～)'!D140&amp;'初級(10級～)'!E140</f>
        <v/>
      </c>
      <c r="E135" t="str">
        <f>IF(D135="","",'初級(10級～)'!F140&amp;"/"&amp;'初級(10級～)'!H140&amp;"/"&amp;'初級(10級～)'!J140)</f>
        <v/>
      </c>
      <c r="F135" s="34" t="str">
        <f>IF(D135="","",団体設定!$B$5&amp;"年"&amp;団体設定!$D$5&amp;団体設定!$E$5&amp;団体設定!$F$5&amp;団体設定!$G$5)</f>
        <v/>
      </c>
      <c r="G135" s="33" t="str">
        <f t="shared" si="18"/>
        <v/>
      </c>
      <c r="H135" t="str">
        <f>'初級(10級～)'!Z140</f>
        <v/>
      </c>
      <c r="I135" t="str">
        <f>IF(D135="","",VLOOKUP(H135,計算!$B$16:$C$219,2,FALSE))</f>
        <v/>
      </c>
      <c r="J135" s="44" t="s">
        <v>62</v>
      </c>
      <c r="K135">
        <f t="shared" si="19"/>
        <v>0</v>
      </c>
      <c r="L135" s="52" t="e">
        <f t="shared" si="20"/>
        <v>#VALUE!</v>
      </c>
      <c r="M135" t="e">
        <f t="shared" si="21"/>
        <v>#VALUE!</v>
      </c>
      <c r="N135" t="str">
        <f t="shared" si="22"/>
        <v/>
      </c>
      <c r="O135" s="34" t="str">
        <f t="shared" si="23"/>
        <v/>
      </c>
      <c r="P135" s="54">
        <f>'初級(10級～)'!D140</f>
        <v>0</v>
      </c>
      <c r="Q135" s="34">
        <f>'初級(10級～)'!E140</f>
        <v>0</v>
      </c>
      <c r="R135" s="34">
        <f>'初級(10級～)'!F140</f>
        <v>0</v>
      </c>
      <c r="S135" s="34">
        <f>IF(H285="不合格","",'初級(10級～)'!H140)</f>
        <v>0</v>
      </c>
      <c r="T135" s="34">
        <f>IF(H285="不合格","",'初級(10級～)'!J140)</f>
        <v>0</v>
      </c>
      <c r="U135" t="e">
        <f>IF(H135="不合格",0,VLOOKUP(H135,計算!$U$2:$V$62,2,FALSE))</f>
        <v>#N/A</v>
      </c>
      <c r="V135" t="e">
        <f>IF(U135=0,"不合格",VLOOKUP(U135,計算!$T$3:$V$63,2))</f>
        <v>#N/A</v>
      </c>
      <c r="W135" t="str">
        <f t="shared" si="24"/>
        <v/>
      </c>
      <c r="X135" t="e">
        <f t="shared" si="25"/>
        <v>#N/A</v>
      </c>
      <c r="Y135" t="str">
        <f>IF(D135="","",団体設定!$B$7)</f>
        <v/>
      </c>
      <c r="Z135" t="str">
        <f>IF(D135="","",団体設定!$B$8)</f>
        <v/>
      </c>
    </row>
    <row r="136" spans="1:26" x14ac:dyDescent="0.15">
      <c r="A136">
        <v>135</v>
      </c>
      <c r="B136" s="1" t="str">
        <f>IF(D136="","",'初級(10級～)'!B141)</f>
        <v/>
      </c>
      <c r="C136" s="1" t="str">
        <f>IF(D136="","",'初級(10級～)'!C141)</f>
        <v/>
      </c>
      <c r="D136" t="str">
        <f>'初級(10級～)'!D141&amp;'初級(10級～)'!E141</f>
        <v/>
      </c>
      <c r="E136" t="str">
        <f>IF(D136="","",'初級(10級～)'!F141&amp;"/"&amp;'初級(10級～)'!H141&amp;"/"&amp;'初級(10級～)'!J141)</f>
        <v/>
      </c>
      <c r="F136" s="34" t="str">
        <f>IF(D136="","",団体設定!$B$5&amp;"年"&amp;団体設定!$D$5&amp;団体設定!$E$5&amp;団体設定!$F$5&amp;団体設定!$G$5)</f>
        <v/>
      </c>
      <c r="G136" s="33" t="str">
        <f t="shared" si="18"/>
        <v/>
      </c>
      <c r="H136" t="str">
        <f>'初級(10級～)'!Z141</f>
        <v/>
      </c>
      <c r="I136" t="str">
        <f>IF(D136="","",VLOOKUP(H136,計算!$B$16:$C$219,2,FALSE))</f>
        <v/>
      </c>
      <c r="J136" s="44" t="s">
        <v>62</v>
      </c>
      <c r="K136">
        <f t="shared" si="19"/>
        <v>0</v>
      </c>
      <c r="L136" s="52" t="e">
        <f t="shared" si="20"/>
        <v>#VALUE!</v>
      </c>
      <c r="M136" t="e">
        <f t="shared" si="21"/>
        <v>#VALUE!</v>
      </c>
      <c r="N136" t="str">
        <f t="shared" si="22"/>
        <v/>
      </c>
      <c r="O136" s="34" t="str">
        <f t="shared" si="23"/>
        <v/>
      </c>
      <c r="P136" s="54">
        <f>'初級(10級～)'!D141</f>
        <v>0</v>
      </c>
      <c r="Q136" s="34">
        <f>'初級(10級～)'!E141</f>
        <v>0</v>
      </c>
      <c r="R136" s="34">
        <f>'初級(10級～)'!F141</f>
        <v>0</v>
      </c>
      <c r="S136" s="34">
        <f>IF(H286="不合格","",'初級(10級～)'!H141)</f>
        <v>0</v>
      </c>
      <c r="T136" s="34">
        <f>IF(H286="不合格","",'初級(10級～)'!J141)</f>
        <v>0</v>
      </c>
      <c r="U136" t="e">
        <f>IF(H136="不合格",0,VLOOKUP(H136,計算!$U$2:$V$62,2,FALSE))</f>
        <v>#N/A</v>
      </c>
      <c r="V136" t="e">
        <f>IF(U136=0,"不合格",VLOOKUP(U136,計算!$T$3:$V$63,2))</f>
        <v>#N/A</v>
      </c>
      <c r="W136" t="str">
        <f t="shared" si="24"/>
        <v/>
      </c>
      <c r="X136" t="e">
        <f t="shared" si="25"/>
        <v>#N/A</v>
      </c>
      <c r="Y136" t="str">
        <f>IF(D136="","",団体設定!$B$7)</f>
        <v/>
      </c>
      <c r="Z136" t="str">
        <f>IF(D136="","",団体設定!$B$8)</f>
        <v/>
      </c>
    </row>
    <row r="137" spans="1:26" x14ac:dyDescent="0.15">
      <c r="A137">
        <v>136</v>
      </c>
      <c r="B137" s="1" t="str">
        <f>IF(D137="","",'初級(10級～)'!B142)</f>
        <v/>
      </c>
      <c r="C137" s="1" t="str">
        <f>IF(D137="","",'初級(10級～)'!C142)</f>
        <v/>
      </c>
      <c r="D137" t="str">
        <f>'初級(10級～)'!D142&amp;'初級(10級～)'!E142</f>
        <v/>
      </c>
      <c r="E137" t="str">
        <f>IF(D137="","",'初級(10級～)'!F142&amp;"/"&amp;'初級(10級～)'!H142&amp;"/"&amp;'初級(10級～)'!J142)</f>
        <v/>
      </c>
      <c r="F137" s="34" t="str">
        <f>IF(D137="","",団体設定!$B$5&amp;"年"&amp;団体設定!$D$5&amp;団体設定!$E$5&amp;団体設定!$F$5&amp;団体設定!$G$5)</f>
        <v/>
      </c>
      <c r="G137" s="33" t="str">
        <f t="shared" si="18"/>
        <v/>
      </c>
      <c r="H137" t="str">
        <f>'初級(10級～)'!Z142</f>
        <v/>
      </c>
      <c r="I137" t="str">
        <f>IF(D137="","",VLOOKUP(H137,計算!$B$16:$C$219,2,FALSE))</f>
        <v/>
      </c>
      <c r="J137" s="44" t="s">
        <v>62</v>
      </c>
      <c r="K137">
        <f t="shared" si="19"/>
        <v>0</v>
      </c>
      <c r="L137" s="52" t="e">
        <f t="shared" si="20"/>
        <v>#VALUE!</v>
      </c>
      <c r="M137" t="e">
        <f t="shared" si="21"/>
        <v>#VALUE!</v>
      </c>
      <c r="N137" t="str">
        <f t="shared" si="22"/>
        <v/>
      </c>
      <c r="O137" s="34" t="str">
        <f t="shared" si="23"/>
        <v/>
      </c>
      <c r="P137" s="54">
        <f>'初級(10級～)'!D142</f>
        <v>0</v>
      </c>
      <c r="Q137" s="34">
        <f>'初級(10級～)'!E142</f>
        <v>0</v>
      </c>
      <c r="R137" s="34">
        <f>'初級(10級～)'!F142</f>
        <v>0</v>
      </c>
      <c r="S137" s="34">
        <f>IF(H287="不合格","",'初級(10級～)'!H142)</f>
        <v>0</v>
      </c>
      <c r="T137" s="34">
        <f>IF(H287="不合格","",'初級(10級～)'!J142)</f>
        <v>0</v>
      </c>
      <c r="U137" t="e">
        <f>IF(H137="不合格",0,VLOOKUP(H137,計算!$U$2:$V$62,2,FALSE))</f>
        <v>#N/A</v>
      </c>
      <c r="V137" t="e">
        <f>IF(U137=0,"不合格",VLOOKUP(U137,計算!$T$3:$V$63,2))</f>
        <v>#N/A</v>
      </c>
      <c r="W137" t="str">
        <f t="shared" si="24"/>
        <v/>
      </c>
      <c r="X137" t="e">
        <f t="shared" si="25"/>
        <v>#N/A</v>
      </c>
      <c r="Y137" t="str">
        <f>IF(D137="","",団体設定!$B$7)</f>
        <v/>
      </c>
      <c r="Z137" t="str">
        <f>IF(D137="","",団体設定!$B$8)</f>
        <v/>
      </c>
    </row>
    <row r="138" spans="1:26" x14ac:dyDescent="0.15">
      <c r="A138">
        <v>137</v>
      </c>
      <c r="B138" s="1" t="str">
        <f>IF(D138="","",'初級(10級～)'!B143)</f>
        <v/>
      </c>
      <c r="C138" s="1" t="str">
        <f>IF(D138="","",'初級(10級～)'!C143)</f>
        <v/>
      </c>
      <c r="D138" t="str">
        <f>'初級(10級～)'!D143&amp;'初級(10級～)'!E143</f>
        <v/>
      </c>
      <c r="E138" t="str">
        <f>IF(D138="","",'初級(10級～)'!F143&amp;"/"&amp;'初級(10級～)'!H143&amp;"/"&amp;'初級(10級～)'!J143)</f>
        <v/>
      </c>
      <c r="F138" s="34" t="str">
        <f>IF(D138="","",団体設定!$B$5&amp;"年"&amp;団体設定!$D$5&amp;団体設定!$E$5&amp;団体設定!$F$5&amp;団体設定!$G$5)</f>
        <v/>
      </c>
      <c r="G138" s="33" t="str">
        <f t="shared" si="18"/>
        <v/>
      </c>
      <c r="H138" t="str">
        <f>'初級(10級～)'!Z143</f>
        <v/>
      </c>
      <c r="I138" t="str">
        <f>IF(D138="","",VLOOKUP(H138,計算!$B$16:$C$219,2,FALSE))</f>
        <v/>
      </c>
      <c r="J138" s="44" t="s">
        <v>62</v>
      </c>
      <c r="K138">
        <f t="shared" si="19"/>
        <v>0</v>
      </c>
      <c r="L138" s="52" t="e">
        <f t="shared" si="20"/>
        <v>#VALUE!</v>
      </c>
      <c r="M138" t="e">
        <f t="shared" si="21"/>
        <v>#VALUE!</v>
      </c>
      <c r="N138" t="str">
        <f t="shared" si="22"/>
        <v/>
      </c>
      <c r="O138" s="34" t="str">
        <f t="shared" si="23"/>
        <v/>
      </c>
      <c r="P138" s="54">
        <f>'初級(10級～)'!D143</f>
        <v>0</v>
      </c>
      <c r="Q138" s="34">
        <f>'初級(10級～)'!E143</f>
        <v>0</v>
      </c>
      <c r="R138" s="34">
        <f>'初級(10級～)'!F143</f>
        <v>0</v>
      </c>
      <c r="S138" s="34">
        <f>IF(H288="不合格","",'初級(10級～)'!H143)</f>
        <v>0</v>
      </c>
      <c r="T138" s="34">
        <f>IF(H288="不合格","",'初級(10級～)'!J143)</f>
        <v>0</v>
      </c>
      <c r="U138" t="e">
        <f>IF(H138="不合格",0,VLOOKUP(H138,計算!$U$2:$V$62,2,FALSE))</f>
        <v>#N/A</v>
      </c>
      <c r="V138" t="e">
        <f>IF(U138=0,"不合格",VLOOKUP(U138,計算!$T$3:$V$63,2))</f>
        <v>#N/A</v>
      </c>
      <c r="W138" t="str">
        <f t="shared" si="24"/>
        <v/>
      </c>
      <c r="X138" t="e">
        <f t="shared" si="25"/>
        <v>#N/A</v>
      </c>
      <c r="Y138" t="str">
        <f>IF(D138="","",団体設定!$B$7)</f>
        <v/>
      </c>
      <c r="Z138" t="str">
        <f>IF(D138="","",団体設定!$B$8)</f>
        <v/>
      </c>
    </row>
    <row r="139" spans="1:26" x14ac:dyDescent="0.15">
      <c r="A139">
        <v>138</v>
      </c>
      <c r="B139" s="1" t="str">
        <f>IF(D139="","",'初級(10級～)'!B144)</f>
        <v/>
      </c>
      <c r="C139" s="1" t="str">
        <f>IF(D139="","",'初級(10級～)'!C144)</f>
        <v/>
      </c>
      <c r="D139" t="str">
        <f>'初級(10級～)'!D144&amp;'初級(10級～)'!E144</f>
        <v/>
      </c>
      <c r="E139" t="str">
        <f>IF(D139="","",'初級(10級～)'!F144&amp;"/"&amp;'初級(10級～)'!H144&amp;"/"&amp;'初級(10級～)'!J144)</f>
        <v/>
      </c>
      <c r="F139" s="34" t="str">
        <f>IF(D139="","",団体設定!$B$5&amp;"年"&amp;団体設定!$D$5&amp;団体設定!$E$5&amp;団体設定!$F$5&amp;団体設定!$G$5)</f>
        <v/>
      </c>
      <c r="G139" s="33" t="str">
        <f t="shared" si="18"/>
        <v/>
      </c>
      <c r="H139" t="str">
        <f>'初級(10級～)'!Z144</f>
        <v/>
      </c>
      <c r="I139" t="str">
        <f>IF(D139="","",VLOOKUP(H139,計算!$B$16:$C$219,2,FALSE))</f>
        <v/>
      </c>
      <c r="J139" s="44" t="s">
        <v>62</v>
      </c>
      <c r="K139">
        <f t="shared" si="19"/>
        <v>0</v>
      </c>
      <c r="L139" s="52" t="e">
        <f t="shared" si="20"/>
        <v>#VALUE!</v>
      </c>
      <c r="M139" t="e">
        <f t="shared" si="21"/>
        <v>#VALUE!</v>
      </c>
      <c r="N139" t="str">
        <f t="shared" si="22"/>
        <v/>
      </c>
      <c r="O139" s="34" t="str">
        <f t="shared" si="23"/>
        <v/>
      </c>
      <c r="P139" s="54">
        <f>'初級(10級～)'!D144</f>
        <v>0</v>
      </c>
      <c r="Q139" s="34">
        <f>'初級(10級～)'!E144</f>
        <v>0</v>
      </c>
      <c r="R139" s="34">
        <f>'初級(10級～)'!F144</f>
        <v>0</v>
      </c>
      <c r="S139" s="34">
        <f>IF(H289="不合格","",'初級(10級～)'!H144)</f>
        <v>0</v>
      </c>
      <c r="T139" s="34">
        <f>IF(H289="不合格","",'初級(10級～)'!J144)</f>
        <v>0</v>
      </c>
      <c r="U139" t="e">
        <f>IF(H139="不合格",0,VLOOKUP(H139,計算!$U$2:$V$62,2,FALSE))</f>
        <v>#N/A</v>
      </c>
      <c r="V139" t="e">
        <f>IF(U139=0,"不合格",VLOOKUP(U139,計算!$T$3:$V$63,2))</f>
        <v>#N/A</v>
      </c>
      <c r="W139" t="str">
        <f t="shared" si="24"/>
        <v/>
      </c>
      <c r="X139" t="e">
        <f t="shared" si="25"/>
        <v>#N/A</v>
      </c>
      <c r="Y139" t="str">
        <f>IF(D139="","",団体設定!$B$7)</f>
        <v/>
      </c>
      <c r="Z139" t="str">
        <f>IF(D139="","",団体設定!$B$8)</f>
        <v/>
      </c>
    </row>
    <row r="140" spans="1:26" x14ac:dyDescent="0.15">
      <c r="A140">
        <v>139</v>
      </c>
      <c r="B140" s="1" t="str">
        <f>IF(D140="","",'初級(10級～)'!B145)</f>
        <v/>
      </c>
      <c r="C140" s="1" t="str">
        <f>IF(D140="","",'初級(10級～)'!C145)</f>
        <v/>
      </c>
      <c r="D140" t="str">
        <f>'初級(10級～)'!D145&amp;'初級(10級～)'!E145</f>
        <v/>
      </c>
      <c r="E140" t="str">
        <f>IF(D140="","",'初級(10級～)'!F145&amp;"/"&amp;'初級(10級～)'!H145&amp;"/"&amp;'初級(10級～)'!J145)</f>
        <v/>
      </c>
      <c r="F140" s="34" t="str">
        <f>IF(D140="","",団体設定!$B$5&amp;"年"&amp;団体設定!$D$5&amp;団体設定!$E$5&amp;団体設定!$F$5&amp;団体設定!$G$5)</f>
        <v/>
      </c>
      <c r="G140" s="33" t="str">
        <f t="shared" si="18"/>
        <v/>
      </c>
      <c r="H140" t="str">
        <f>'初級(10級～)'!Z145</f>
        <v/>
      </c>
      <c r="I140" t="str">
        <f>IF(D140="","",VLOOKUP(H140,計算!$B$16:$C$219,2,FALSE))</f>
        <v/>
      </c>
      <c r="J140" s="44" t="s">
        <v>62</v>
      </c>
      <c r="K140">
        <f t="shared" si="19"/>
        <v>0</v>
      </c>
      <c r="L140" s="52" t="e">
        <f t="shared" si="20"/>
        <v>#VALUE!</v>
      </c>
      <c r="M140" t="e">
        <f t="shared" si="21"/>
        <v>#VALUE!</v>
      </c>
      <c r="N140" t="str">
        <f t="shared" si="22"/>
        <v/>
      </c>
      <c r="O140" s="34" t="str">
        <f t="shared" si="23"/>
        <v/>
      </c>
      <c r="P140" s="54">
        <f>'初級(10級～)'!D145</f>
        <v>0</v>
      </c>
      <c r="Q140" s="34">
        <f>'初級(10級～)'!E145</f>
        <v>0</v>
      </c>
      <c r="R140" s="34">
        <f>'初級(10級～)'!F145</f>
        <v>0</v>
      </c>
      <c r="S140" s="34">
        <f>IF(H290="不合格","",'初級(10級～)'!H145)</f>
        <v>0</v>
      </c>
      <c r="T140" s="34">
        <f>IF(H290="不合格","",'初級(10級～)'!J145)</f>
        <v>0</v>
      </c>
      <c r="U140" t="e">
        <f>IF(H140="不合格",0,VLOOKUP(H140,計算!$U$2:$V$62,2,FALSE))</f>
        <v>#N/A</v>
      </c>
      <c r="V140" t="e">
        <f>IF(U140=0,"不合格",VLOOKUP(U140,計算!$T$3:$V$63,2))</f>
        <v>#N/A</v>
      </c>
      <c r="W140" t="str">
        <f t="shared" si="24"/>
        <v/>
      </c>
      <c r="X140" t="e">
        <f t="shared" si="25"/>
        <v>#N/A</v>
      </c>
      <c r="Y140" t="str">
        <f>IF(D140="","",団体設定!$B$7)</f>
        <v/>
      </c>
      <c r="Z140" t="str">
        <f>IF(D140="","",団体設定!$B$8)</f>
        <v/>
      </c>
    </row>
    <row r="141" spans="1:26" x14ac:dyDescent="0.15">
      <c r="A141">
        <v>140</v>
      </c>
      <c r="B141" s="1" t="str">
        <f>IF(D141="","",'初級(10級～)'!B146)</f>
        <v/>
      </c>
      <c r="C141" s="1" t="str">
        <f>IF(D141="","",'初級(10級～)'!C146)</f>
        <v/>
      </c>
      <c r="D141" t="str">
        <f>'初級(10級～)'!D146&amp;'初級(10級～)'!E146</f>
        <v/>
      </c>
      <c r="E141" t="str">
        <f>IF(D141="","",'初級(10級～)'!F146&amp;"/"&amp;'初級(10級～)'!H146&amp;"/"&amp;'初級(10級～)'!J146)</f>
        <v/>
      </c>
      <c r="F141" s="34" t="str">
        <f>IF(D141="","",団体設定!$B$5&amp;"年"&amp;団体設定!$D$5&amp;団体設定!$E$5&amp;団体設定!$F$5&amp;団体設定!$G$5)</f>
        <v/>
      </c>
      <c r="G141" s="33" t="str">
        <f t="shared" si="18"/>
        <v/>
      </c>
      <c r="H141" t="str">
        <f>'初級(10級～)'!Z146</f>
        <v/>
      </c>
      <c r="I141" t="str">
        <f>IF(D141="","",VLOOKUP(H141,計算!$B$16:$C$219,2,FALSE))</f>
        <v/>
      </c>
      <c r="J141" s="44" t="s">
        <v>62</v>
      </c>
      <c r="K141">
        <f t="shared" si="19"/>
        <v>0</v>
      </c>
      <c r="L141" s="52" t="e">
        <f t="shared" si="20"/>
        <v>#VALUE!</v>
      </c>
      <c r="M141" t="e">
        <f t="shared" si="21"/>
        <v>#VALUE!</v>
      </c>
      <c r="N141" t="str">
        <f t="shared" si="22"/>
        <v/>
      </c>
      <c r="O141" s="34" t="str">
        <f t="shared" si="23"/>
        <v/>
      </c>
      <c r="P141" s="54">
        <f>'初級(10級～)'!D146</f>
        <v>0</v>
      </c>
      <c r="Q141" s="34">
        <f>'初級(10級～)'!E146</f>
        <v>0</v>
      </c>
      <c r="R141" s="34">
        <f>'初級(10級～)'!F146</f>
        <v>0</v>
      </c>
      <c r="S141" s="34">
        <f>IF(H291="不合格","",'初級(10級～)'!H146)</f>
        <v>0</v>
      </c>
      <c r="T141" s="34">
        <f>IF(H291="不合格","",'初級(10級～)'!J146)</f>
        <v>0</v>
      </c>
      <c r="U141" t="e">
        <f>IF(H141="不合格",0,VLOOKUP(H141,計算!$U$2:$V$62,2,FALSE))</f>
        <v>#N/A</v>
      </c>
      <c r="V141" t="e">
        <f>IF(U141=0,"不合格",VLOOKUP(U141,計算!$T$3:$V$63,2))</f>
        <v>#N/A</v>
      </c>
      <c r="W141" t="str">
        <f t="shared" si="24"/>
        <v/>
      </c>
      <c r="X141" t="e">
        <f t="shared" si="25"/>
        <v>#N/A</v>
      </c>
      <c r="Y141" t="str">
        <f>IF(D141="","",団体設定!$B$7)</f>
        <v/>
      </c>
      <c r="Z141" t="str">
        <f>IF(D141="","",団体設定!$B$8)</f>
        <v/>
      </c>
    </row>
    <row r="142" spans="1:26" x14ac:dyDescent="0.15">
      <c r="A142">
        <v>141</v>
      </c>
      <c r="B142" s="1" t="str">
        <f>IF(D142="","",'初級(10級～)'!B147)</f>
        <v/>
      </c>
      <c r="C142" s="1" t="str">
        <f>IF(D142="","",'初級(10級～)'!C147)</f>
        <v/>
      </c>
      <c r="D142" t="str">
        <f>'初級(10級～)'!D147&amp;'初級(10級～)'!E147</f>
        <v/>
      </c>
      <c r="E142" t="str">
        <f>IF(D142="","",'初級(10級～)'!F147&amp;"/"&amp;'初級(10級～)'!H147&amp;"/"&amp;'初級(10級～)'!J147)</f>
        <v/>
      </c>
      <c r="F142" s="34" t="str">
        <f>IF(D142="","",団体設定!$B$5&amp;"年"&amp;団体設定!$D$5&amp;団体設定!$E$5&amp;団体設定!$F$5&amp;団体設定!$G$5)</f>
        <v/>
      </c>
      <c r="G142" s="33" t="str">
        <f t="shared" si="18"/>
        <v/>
      </c>
      <c r="H142" t="str">
        <f>'初級(10級～)'!Z147</f>
        <v/>
      </c>
      <c r="I142" t="str">
        <f>IF(D142="","",VLOOKUP(H142,計算!$B$16:$C$219,2,FALSE))</f>
        <v/>
      </c>
      <c r="J142" s="44" t="s">
        <v>62</v>
      </c>
      <c r="K142">
        <f t="shared" si="19"/>
        <v>0</v>
      </c>
      <c r="L142" s="52" t="e">
        <f t="shared" si="20"/>
        <v>#VALUE!</v>
      </c>
      <c r="M142" t="e">
        <f t="shared" si="21"/>
        <v>#VALUE!</v>
      </c>
      <c r="N142" t="str">
        <f t="shared" si="22"/>
        <v/>
      </c>
      <c r="O142" s="34" t="str">
        <f t="shared" si="23"/>
        <v/>
      </c>
      <c r="P142" s="54">
        <f>'初級(10級～)'!D147</f>
        <v>0</v>
      </c>
      <c r="Q142" s="34">
        <f>'初級(10級～)'!E147</f>
        <v>0</v>
      </c>
      <c r="R142" s="34">
        <f>'初級(10級～)'!F147</f>
        <v>0</v>
      </c>
      <c r="S142" s="34">
        <f>IF(H292="不合格","",'初級(10級～)'!H147)</f>
        <v>0</v>
      </c>
      <c r="T142" s="34">
        <f>IF(H292="不合格","",'初級(10級～)'!J147)</f>
        <v>0</v>
      </c>
      <c r="U142" t="e">
        <f>IF(H142="不合格",0,VLOOKUP(H142,計算!$U$2:$V$62,2,FALSE))</f>
        <v>#N/A</v>
      </c>
      <c r="V142" t="e">
        <f>IF(U142=0,"不合格",VLOOKUP(U142,計算!$T$3:$V$63,2))</f>
        <v>#N/A</v>
      </c>
      <c r="W142" t="str">
        <f t="shared" si="24"/>
        <v/>
      </c>
      <c r="X142" t="e">
        <f t="shared" si="25"/>
        <v>#N/A</v>
      </c>
      <c r="Y142" t="str">
        <f>IF(D142="","",団体設定!$B$7)</f>
        <v/>
      </c>
      <c r="Z142" t="str">
        <f>IF(D142="","",団体設定!$B$8)</f>
        <v/>
      </c>
    </row>
    <row r="143" spans="1:26" x14ac:dyDescent="0.15">
      <c r="A143">
        <v>142</v>
      </c>
      <c r="B143" s="1" t="str">
        <f>IF(D143="","",'初級(10級～)'!B148)</f>
        <v/>
      </c>
      <c r="C143" s="1" t="str">
        <f>IF(D143="","",'初級(10級～)'!C148)</f>
        <v/>
      </c>
      <c r="D143" t="str">
        <f>'初級(10級～)'!D148&amp;'初級(10級～)'!E148</f>
        <v/>
      </c>
      <c r="E143" t="str">
        <f>IF(D143="","",'初級(10級～)'!F148&amp;"/"&amp;'初級(10級～)'!H148&amp;"/"&amp;'初級(10級～)'!J148)</f>
        <v/>
      </c>
      <c r="F143" s="34" t="str">
        <f>IF(D143="","",団体設定!$B$5&amp;"年"&amp;団体設定!$D$5&amp;団体設定!$E$5&amp;団体設定!$F$5&amp;団体設定!$G$5)</f>
        <v/>
      </c>
      <c r="G143" s="33" t="str">
        <f t="shared" si="18"/>
        <v/>
      </c>
      <c r="H143" t="str">
        <f>'初級(10級～)'!Z148</f>
        <v/>
      </c>
      <c r="I143" t="str">
        <f>IF(D143="","",VLOOKUP(H143,計算!$B$16:$C$219,2,FALSE))</f>
        <v/>
      </c>
      <c r="J143" s="44" t="s">
        <v>62</v>
      </c>
      <c r="K143">
        <f t="shared" si="19"/>
        <v>0</v>
      </c>
      <c r="L143" s="52" t="e">
        <f t="shared" si="20"/>
        <v>#VALUE!</v>
      </c>
      <c r="M143" t="e">
        <f t="shared" si="21"/>
        <v>#VALUE!</v>
      </c>
      <c r="N143" t="str">
        <f t="shared" si="22"/>
        <v/>
      </c>
      <c r="O143" s="34" t="str">
        <f t="shared" si="23"/>
        <v/>
      </c>
      <c r="P143" s="54">
        <f>'初級(10級～)'!D148</f>
        <v>0</v>
      </c>
      <c r="Q143" s="34">
        <f>'初級(10級～)'!E148</f>
        <v>0</v>
      </c>
      <c r="R143" s="34">
        <f>'初級(10級～)'!F148</f>
        <v>0</v>
      </c>
      <c r="S143" s="34">
        <f>IF(H293="不合格","",'初級(10級～)'!H148)</f>
        <v>0</v>
      </c>
      <c r="T143" s="34">
        <f>IF(H293="不合格","",'初級(10級～)'!J148)</f>
        <v>0</v>
      </c>
      <c r="U143" t="e">
        <f>IF(H143="不合格",0,VLOOKUP(H143,計算!$U$2:$V$62,2,FALSE))</f>
        <v>#N/A</v>
      </c>
      <c r="V143" t="e">
        <f>IF(U143=0,"不合格",VLOOKUP(U143,計算!$T$3:$V$63,2))</f>
        <v>#N/A</v>
      </c>
      <c r="W143" t="str">
        <f t="shared" si="24"/>
        <v/>
      </c>
      <c r="X143" t="e">
        <f t="shared" si="25"/>
        <v>#N/A</v>
      </c>
      <c r="Y143" t="str">
        <f>IF(D143="","",団体設定!$B$7)</f>
        <v/>
      </c>
      <c r="Z143" t="str">
        <f>IF(D143="","",団体設定!$B$8)</f>
        <v/>
      </c>
    </row>
    <row r="144" spans="1:26" x14ac:dyDescent="0.15">
      <c r="A144">
        <v>143</v>
      </c>
      <c r="B144" s="1" t="str">
        <f>IF(D144="","",'初級(10級～)'!B149)</f>
        <v/>
      </c>
      <c r="C144" s="1" t="str">
        <f>IF(D144="","",'初級(10級～)'!C149)</f>
        <v/>
      </c>
      <c r="D144" t="str">
        <f>'初級(10級～)'!D149&amp;'初級(10級～)'!E149</f>
        <v/>
      </c>
      <c r="E144" t="str">
        <f>IF(D144="","",'初級(10級～)'!F149&amp;"/"&amp;'初級(10級～)'!H149&amp;"/"&amp;'初級(10級～)'!J149)</f>
        <v/>
      </c>
      <c r="F144" s="34" t="str">
        <f>IF(D144="","",団体設定!$B$5&amp;"年"&amp;団体設定!$D$5&amp;団体設定!$E$5&amp;団体設定!$F$5&amp;団体設定!$G$5)</f>
        <v/>
      </c>
      <c r="G144" s="33" t="str">
        <f t="shared" si="18"/>
        <v/>
      </c>
      <c r="H144" t="str">
        <f>'初級(10級～)'!Z149</f>
        <v/>
      </c>
      <c r="I144" t="str">
        <f>IF(D144="","",VLOOKUP(H144,計算!$B$16:$C$219,2,FALSE))</f>
        <v/>
      </c>
      <c r="J144" s="44" t="s">
        <v>62</v>
      </c>
      <c r="K144">
        <f t="shared" si="19"/>
        <v>0</v>
      </c>
      <c r="L144" s="52" t="e">
        <f t="shared" si="20"/>
        <v>#VALUE!</v>
      </c>
      <c r="M144" t="e">
        <f t="shared" si="21"/>
        <v>#VALUE!</v>
      </c>
      <c r="N144" t="str">
        <f t="shared" si="22"/>
        <v/>
      </c>
      <c r="O144" s="34" t="str">
        <f t="shared" si="23"/>
        <v/>
      </c>
      <c r="P144" s="54">
        <f>'初級(10級～)'!D149</f>
        <v>0</v>
      </c>
      <c r="Q144" s="34">
        <f>'初級(10級～)'!E149</f>
        <v>0</v>
      </c>
      <c r="R144" s="34">
        <f>'初級(10級～)'!F149</f>
        <v>0</v>
      </c>
      <c r="S144" s="34">
        <f>IF(H294="不合格","",'初級(10級～)'!H149)</f>
        <v>0</v>
      </c>
      <c r="T144" s="34">
        <f>IF(H294="不合格","",'初級(10級～)'!J149)</f>
        <v>0</v>
      </c>
      <c r="U144" t="e">
        <f>IF(H144="不合格",0,VLOOKUP(H144,計算!$U$2:$V$62,2,FALSE))</f>
        <v>#N/A</v>
      </c>
      <c r="V144" t="e">
        <f>IF(U144=0,"不合格",VLOOKUP(U144,計算!$T$3:$V$63,2))</f>
        <v>#N/A</v>
      </c>
      <c r="W144" t="str">
        <f t="shared" si="24"/>
        <v/>
      </c>
      <c r="X144" t="e">
        <f t="shared" si="25"/>
        <v>#N/A</v>
      </c>
      <c r="Y144" t="str">
        <f>IF(D144="","",団体設定!$B$7)</f>
        <v/>
      </c>
      <c r="Z144" t="str">
        <f>IF(D144="","",団体設定!$B$8)</f>
        <v/>
      </c>
    </row>
    <row r="145" spans="1:26" x14ac:dyDescent="0.15">
      <c r="A145">
        <v>144</v>
      </c>
      <c r="B145" s="1" t="str">
        <f>IF(D145="","",'初級(10級～)'!B150)</f>
        <v/>
      </c>
      <c r="C145" s="1" t="str">
        <f>IF(D145="","",'初級(10級～)'!C150)</f>
        <v/>
      </c>
      <c r="D145" t="str">
        <f>'初級(10級～)'!D150&amp;'初級(10級～)'!E150</f>
        <v/>
      </c>
      <c r="E145" t="str">
        <f>IF(D145="","",'初級(10級～)'!F150&amp;"/"&amp;'初級(10級～)'!H150&amp;"/"&amp;'初級(10級～)'!J150)</f>
        <v/>
      </c>
      <c r="F145" s="34" t="str">
        <f>IF(D145="","",団体設定!$B$5&amp;"年"&amp;団体設定!$D$5&amp;団体設定!$E$5&amp;団体設定!$F$5&amp;団体設定!$G$5)</f>
        <v/>
      </c>
      <c r="G145" s="33" t="str">
        <f t="shared" si="18"/>
        <v/>
      </c>
      <c r="H145" t="str">
        <f>'初級(10級～)'!Z150</f>
        <v/>
      </c>
      <c r="I145" t="str">
        <f>IF(D145="","",VLOOKUP(H145,計算!$B$16:$C$219,2,FALSE))</f>
        <v/>
      </c>
      <c r="J145" s="44" t="s">
        <v>62</v>
      </c>
      <c r="K145">
        <f t="shared" si="19"/>
        <v>0</v>
      </c>
      <c r="L145" s="52" t="e">
        <f t="shared" si="20"/>
        <v>#VALUE!</v>
      </c>
      <c r="M145" t="e">
        <f t="shared" si="21"/>
        <v>#VALUE!</v>
      </c>
      <c r="N145" t="str">
        <f t="shared" si="22"/>
        <v/>
      </c>
      <c r="O145" s="34" t="str">
        <f t="shared" si="23"/>
        <v/>
      </c>
      <c r="P145" s="54">
        <f>'初級(10級～)'!D150</f>
        <v>0</v>
      </c>
      <c r="Q145" s="34">
        <f>'初級(10級～)'!E150</f>
        <v>0</v>
      </c>
      <c r="R145" s="34">
        <f>'初級(10級～)'!F150</f>
        <v>0</v>
      </c>
      <c r="S145" s="34">
        <f>IF(H295="不合格","",'初級(10級～)'!H150)</f>
        <v>0</v>
      </c>
      <c r="T145" s="34">
        <f>IF(H295="不合格","",'初級(10級～)'!J150)</f>
        <v>0</v>
      </c>
      <c r="U145" t="e">
        <f>IF(H145="不合格",0,VLOOKUP(H145,計算!$U$2:$V$62,2,FALSE))</f>
        <v>#N/A</v>
      </c>
      <c r="V145" t="e">
        <f>IF(U145=0,"不合格",VLOOKUP(U145,計算!$T$3:$V$63,2))</f>
        <v>#N/A</v>
      </c>
      <c r="W145" t="str">
        <f t="shared" si="24"/>
        <v/>
      </c>
      <c r="X145" t="e">
        <f t="shared" si="25"/>
        <v>#N/A</v>
      </c>
      <c r="Y145" t="str">
        <f>IF(D145="","",団体設定!$B$7)</f>
        <v/>
      </c>
      <c r="Z145" t="str">
        <f>IF(D145="","",団体設定!$B$8)</f>
        <v/>
      </c>
    </row>
    <row r="146" spans="1:26" x14ac:dyDescent="0.15">
      <c r="A146">
        <v>145</v>
      </c>
      <c r="B146" s="1" t="str">
        <f>IF(D146="","",'初級(10級～)'!B151)</f>
        <v/>
      </c>
      <c r="C146" s="1" t="str">
        <f>IF(D146="","",'初級(10級～)'!C151)</f>
        <v/>
      </c>
      <c r="D146" t="str">
        <f>'初級(10級～)'!D151&amp;'初級(10級～)'!E151</f>
        <v/>
      </c>
      <c r="E146" t="str">
        <f>IF(D146="","",'初級(10級～)'!F151&amp;"/"&amp;'初級(10級～)'!H151&amp;"/"&amp;'初級(10級～)'!J151)</f>
        <v/>
      </c>
      <c r="F146" s="34" t="str">
        <f>IF(D146="","",団体設定!$B$5&amp;"年"&amp;団体設定!$D$5&amp;団体設定!$E$5&amp;団体設定!$F$5&amp;団体設定!$G$5)</f>
        <v/>
      </c>
      <c r="G146" s="33" t="str">
        <f t="shared" si="18"/>
        <v/>
      </c>
      <c r="H146" t="str">
        <f>'初級(10級～)'!Z151</f>
        <v/>
      </c>
      <c r="I146" t="str">
        <f>IF(D146="","",VLOOKUP(H146,計算!$B$16:$C$219,2,FALSE))</f>
        <v/>
      </c>
      <c r="J146" s="44" t="s">
        <v>62</v>
      </c>
      <c r="K146">
        <f t="shared" si="19"/>
        <v>0</v>
      </c>
      <c r="L146" s="52" t="e">
        <f t="shared" si="20"/>
        <v>#VALUE!</v>
      </c>
      <c r="M146" t="e">
        <f t="shared" si="21"/>
        <v>#VALUE!</v>
      </c>
      <c r="N146" t="str">
        <f t="shared" si="22"/>
        <v/>
      </c>
      <c r="O146" s="34" t="str">
        <f t="shared" si="23"/>
        <v/>
      </c>
      <c r="P146" s="54">
        <f>'初級(10級～)'!D151</f>
        <v>0</v>
      </c>
      <c r="Q146" s="34">
        <f>'初級(10級～)'!E151</f>
        <v>0</v>
      </c>
      <c r="R146" s="34">
        <f>'初級(10級～)'!F151</f>
        <v>0</v>
      </c>
      <c r="S146" s="34">
        <f>IF(H296="不合格","",'初級(10級～)'!H151)</f>
        <v>0</v>
      </c>
      <c r="T146" s="34">
        <f>IF(H296="不合格","",'初級(10級～)'!J151)</f>
        <v>0</v>
      </c>
      <c r="U146" t="e">
        <f>IF(H146="不合格",0,VLOOKUP(H146,計算!$U$2:$V$62,2,FALSE))</f>
        <v>#N/A</v>
      </c>
      <c r="V146" t="e">
        <f>IF(U146=0,"不合格",VLOOKUP(U146,計算!$T$3:$V$63,2))</f>
        <v>#N/A</v>
      </c>
      <c r="W146" t="str">
        <f t="shared" si="24"/>
        <v/>
      </c>
      <c r="X146" t="e">
        <f t="shared" si="25"/>
        <v>#N/A</v>
      </c>
      <c r="Y146" t="str">
        <f>IF(D146="","",団体設定!$B$7)</f>
        <v/>
      </c>
      <c r="Z146" t="str">
        <f>IF(D146="","",団体設定!$B$8)</f>
        <v/>
      </c>
    </row>
    <row r="147" spans="1:26" x14ac:dyDescent="0.15">
      <c r="A147">
        <v>146</v>
      </c>
      <c r="B147" s="1" t="str">
        <f>IF(D147="","",'初級(10級～)'!B152)</f>
        <v/>
      </c>
      <c r="C147" s="1" t="str">
        <f>IF(D147="","",'初級(10級～)'!C152)</f>
        <v/>
      </c>
      <c r="D147" t="str">
        <f>'初級(10級～)'!D152&amp;'初級(10級～)'!E152</f>
        <v/>
      </c>
      <c r="E147" t="str">
        <f>IF(D147="","",'初級(10級～)'!F152&amp;"/"&amp;'初級(10級～)'!H152&amp;"/"&amp;'初級(10級～)'!J152)</f>
        <v/>
      </c>
      <c r="F147" s="34" t="str">
        <f>IF(D147="","",団体設定!$B$5&amp;"年"&amp;団体設定!$D$5&amp;団体設定!$E$5&amp;団体設定!$F$5&amp;団体設定!$G$5)</f>
        <v/>
      </c>
      <c r="G147" s="33" t="str">
        <f t="shared" si="18"/>
        <v/>
      </c>
      <c r="H147" t="str">
        <f>'初級(10級～)'!Z152</f>
        <v/>
      </c>
      <c r="I147" t="str">
        <f>IF(D147="","",VLOOKUP(H147,計算!$B$16:$C$219,2,FALSE))</f>
        <v/>
      </c>
      <c r="J147" s="44" t="s">
        <v>62</v>
      </c>
      <c r="K147">
        <f t="shared" si="19"/>
        <v>0</v>
      </c>
      <c r="L147" s="52" t="e">
        <f t="shared" si="20"/>
        <v>#VALUE!</v>
      </c>
      <c r="M147" t="e">
        <f t="shared" si="21"/>
        <v>#VALUE!</v>
      </c>
      <c r="N147" t="str">
        <f t="shared" si="22"/>
        <v/>
      </c>
      <c r="O147" s="34" t="str">
        <f t="shared" si="23"/>
        <v/>
      </c>
      <c r="P147" s="54">
        <f>'初級(10級～)'!D152</f>
        <v>0</v>
      </c>
      <c r="Q147" s="34">
        <f>'初級(10級～)'!E152</f>
        <v>0</v>
      </c>
      <c r="R147" s="34">
        <f>'初級(10級～)'!F152</f>
        <v>0</v>
      </c>
      <c r="S147" s="34">
        <f>IF(H297="不合格","",'初級(10級～)'!H152)</f>
        <v>0</v>
      </c>
      <c r="T147" s="34">
        <f>IF(H297="不合格","",'初級(10級～)'!J152)</f>
        <v>0</v>
      </c>
      <c r="U147" t="e">
        <f>IF(H147="不合格",0,VLOOKUP(H147,計算!$U$2:$V$62,2,FALSE))</f>
        <v>#N/A</v>
      </c>
      <c r="V147" t="e">
        <f>IF(U147=0,"不合格",VLOOKUP(U147,計算!$T$3:$V$63,2))</f>
        <v>#N/A</v>
      </c>
      <c r="W147" t="str">
        <f t="shared" si="24"/>
        <v/>
      </c>
      <c r="X147" t="e">
        <f t="shared" si="25"/>
        <v>#N/A</v>
      </c>
      <c r="Y147" t="str">
        <f>IF(D147="","",団体設定!$B$7)</f>
        <v/>
      </c>
      <c r="Z147" t="str">
        <f>IF(D147="","",団体設定!$B$8)</f>
        <v/>
      </c>
    </row>
    <row r="148" spans="1:26" x14ac:dyDescent="0.15">
      <c r="A148">
        <v>147</v>
      </c>
      <c r="B148" s="1" t="str">
        <f>IF(D148="","",'初級(10級～)'!B153)</f>
        <v/>
      </c>
      <c r="C148" s="1" t="str">
        <f>IF(D148="","",'初級(10級～)'!C153)</f>
        <v/>
      </c>
      <c r="D148" t="str">
        <f>'初級(10級～)'!D153&amp;'初級(10級～)'!E153</f>
        <v/>
      </c>
      <c r="E148" t="str">
        <f>IF(D148="","",'初級(10級～)'!F153&amp;"/"&amp;'初級(10級～)'!H153&amp;"/"&amp;'初級(10級～)'!J153)</f>
        <v/>
      </c>
      <c r="F148" s="34" t="str">
        <f>IF(D148="","",団体設定!$B$5&amp;"年"&amp;団体設定!$D$5&amp;団体設定!$E$5&amp;団体設定!$F$5&amp;団体設定!$G$5)</f>
        <v/>
      </c>
      <c r="G148" s="33" t="str">
        <f t="shared" si="18"/>
        <v/>
      </c>
      <c r="H148" t="str">
        <f>'初級(10級～)'!Z153</f>
        <v/>
      </c>
      <c r="I148" t="str">
        <f>IF(D148="","",VLOOKUP(H148,計算!$B$16:$C$219,2,FALSE))</f>
        <v/>
      </c>
      <c r="J148" s="44" t="s">
        <v>62</v>
      </c>
      <c r="K148">
        <f t="shared" si="19"/>
        <v>0</v>
      </c>
      <c r="L148" s="52" t="e">
        <f t="shared" si="20"/>
        <v>#VALUE!</v>
      </c>
      <c r="M148" t="e">
        <f t="shared" si="21"/>
        <v>#VALUE!</v>
      </c>
      <c r="N148" t="str">
        <f t="shared" si="22"/>
        <v/>
      </c>
      <c r="O148" s="34" t="str">
        <f t="shared" si="23"/>
        <v/>
      </c>
      <c r="P148" s="54">
        <f>'初級(10級～)'!D153</f>
        <v>0</v>
      </c>
      <c r="Q148" s="34">
        <f>'初級(10級～)'!E153</f>
        <v>0</v>
      </c>
      <c r="R148" s="34">
        <f>'初級(10級～)'!F153</f>
        <v>0</v>
      </c>
      <c r="S148" s="34">
        <f>IF(H298="不合格","",'初級(10級～)'!H153)</f>
        <v>0</v>
      </c>
      <c r="T148" s="34">
        <f>IF(H298="不合格","",'初級(10級～)'!J153)</f>
        <v>0</v>
      </c>
      <c r="U148" t="e">
        <f>IF(H148="不合格",0,VLOOKUP(H148,計算!$U$2:$V$62,2,FALSE))</f>
        <v>#N/A</v>
      </c>
      <c r="V148" t="e">
        <f>IF(U148=0,"不合格",VLOOKUP(U148,計算!$T$3:$V$63,2))</f>
        <v>#N/A</v>
      </c>
      <c r="W148" t="str">
        <f t="shared" si="24"/>
        <v/>
      </c>
      <c r="X148" t="e">
        <f t="shared" si="25"/>
        <v>#N/A</v>
      </c>
      <c r="Y148" t="str">
        <f>IF(D148="","",団体設定!$B$7)</f>
        <v/>
      </c>
      <c r="Z148" t="str">
        <f>IF(D148="","",団体設定!$B$8)</f>
        <v/>
      </c>
    </row>
    <row r="149" spans="1:26" x14ac:dyDescent="0.15">
      <c r="A149">
        <v>148</v>
      </c>
      <c r="B149" s="1" t="str">
        <f>IF(D149="","",'初級(10級～)'!B154)</f>
        <v/>
      </c>
      <c r="C149" s="1" t="str">
        <f>IF(D149="","",'初級(10級～)'!C154)</f>
        <v/>
      </c>
      <c r="D149" t="str">
        <f>'初級(10級～)'!D154&amp;'初級(10級～)'!E154</f>
        <v/>
      </c>
      <c r="E149" t="str">
        <f>IF(D149="","",'初級(10級～)'!F154&amp;"/"&amp;'初級(10級～)'!H154&amp;"/"&amp;'初級(10級～)'!J154)</f>
        <v/>
      </c>
      <c r="F149" s="34" t="str">
        <f>IF(D149="","",団体設定!$B$5&amp;"年"&amp;団体設定!$D$5&amp;団体設定!$E$5&amp;団体設定!$F$5&amp;団体設定!$G$5)</f>
        <v/>
      </c>
      <c r="G149" s="33" t="str">
        <f t="shared" si="18"/>
        <v/>
      </c>
      <c r="H149" t="str">
        <f>'初級(10級～)'!Z154</f>
        <v/>
      </c>
      <c r="I149" t="str">
        <f>IF(D149="","",VLOOKUP(H149,計算!$B$16:$C$219,2,FALSE))</f>
        <v/>
      </c>
      <c r="J149" s="44" t="s">
        <v>62</v>
      </c>
      <c r="K149">
        <f t="shared" si="19"/>
        <v>0</v>
      </c>
      <c r="L149" s="52" t="e">
        <f t="shared" si="20"/>
        <v>#VALUE!</v>
      </c>
      <c r="M149" t="e">
        <f t="shared" si="21"/>
        <v>#VALUE!</v>
      </c>
      <c r="N149" t="str">
        <f t="shared" si="22"/>
        <v/>
      </c>
      <c r="O149" s="34" t="str">
        <f t="shared" si="23"/>
        <v/>
      </c>
      <c r="P149" s="54">
        <f>'初級(10級～)'!D154</f>
        <v>0</v>
      </c>
      <c r="Q149" s="34">
        <f>'初級(10級～)'!E154</f>
        <v>0</v>
      </c>
      <c r="R149" s="34">
        <f>'初級(10級～)'!F154</f>
        <v>0</v>
      </c>
      <c r="S149" s="34">
        <f>IF(H299="不合格","",'初級(10級～)'!H154)</f>
        <v>0</v>
      </c>
      <c r="T149" s="34">
        <f>IF(H299="不合格","",'初級(10級～)'!J154)</f>
        <v>0</v>
      </c>
      <c r="U149" t="e">
        <f>IF(H149="不合格",0,VLOOKUP(H149,計算!$U$2:$V$62,2,FALSE))</f>
        <v>#N/A</v>
      </c>
      <c r="V149" t="e">
        <f>IF(U149=0,"不合格",VLOOKUP(U149,計算!$T$3:$V$63,2))</f>
        <v>#N/A</v>
      </c>
      <c r="W149" t="str">
        <f t="shared" si="24"/>
        <v/>
      </c>
      <c r="X149" t="e">
        <f t="shared" si="25"/>
        <v>#N/A</v>
      </c>
      <c r="Y149" t="str">
        <f>IF(D149="","",団体設定!$B$7)</f>
        <v/>
      </c>
      <c r="Z149" t="str">
        <f>IF(D149="","",団体設定!$B$8)</f>
        <v/>
      </c>
    </row>
    <row r="150" spans="1:26" x14ac:dyDescent="0.15">
      <c r="A150">
        <v>149</v>
      </c>
      <c r="B150" s="1" t="str">
        <f>IF(D150="","",'初級(10級～)'!B155)</f>
        <v/>
      </c>
      <c r="C150" s="1" t="str">
        <f>IF(D150="","",'初級(10級～)'!C155)</f>
        <v/>
      </c>
      <c r="D150" t="str">
        <f>'初級(10級～)'!D155&amp;'初級(10級～)'!E155</f>
        <v/>
      </c>
      <c r="E150" t="str">
        <f>IF(D150="","",'初級(10級～)'!F155&amp;"/"&amp;'初級(10級～)'!H155&amp;"/"&amp;'初級(10級～)'!J155)</f>
        <v/>
      </c>
      <c r="F150" s="34" t="str">
        <f>IF(D150="","",団体設定!$B$5&amp;"年"&amp;団体設定!$D$5&amp;団体設定!$E$5&amp;団体設定!$F$5&amp;団体設定!$G$5)</f>
        <v/>
      </c>
      <c r="G150" s="33" t="str">
        <f t="shared" si="18"/>
        <v/>
      </c>
      <c r="H150" t="str">
        <f>'初級(10級～)'!Z155</f>
        <v/>
      </c>
      <c r="I150" t="str">
        <f>IF(D150="","",VLOOKUP(H150,計算!$B$16:$C$219,2,FALSE))</f>
        <v/>
      </c>
      <c r="J150" s="44" t="s">
        <v>62</v>
      </c>
      <c r="K150">
        <f t="shared" si="19"/>
        <v>0</v>
      </c>
      <c r="L150" s="52" t="e">
        <f t="shared" si="20"/>
        <v>#VALUE!</v>
      </c>
      <c r="M150" t="e">
        <f t="shared" si="21"/>
        <v>#VALUE!</v>
      </c>
      <c r="N150" t="str">
        <f t="shared" si="22"/>
        <v/>
      </c>
      <c r="O150" s="34" t="str">
        <f t="shared" si="23"/>
        <v/>
      </c>
      <c r="P150" s="54">
        <f>'初級(10級～)'!D155</f>
        <v>0</v>
      </c>
      <c r="Q150" s="34">
        <f>'初級(10級～)'!E155</f>
        <v>0</v>
      </c>
      <c r="R150" s="34">
        <f>'初級(10級～)'!F155</f>
        <v>0</v>
      </c>
      <c r="S150" s="34">
        <f>IF(H300="不合格","",'初級(10級～)'!H155)</f>
        <v>0</v>
      </c>
      <c r="T150" s="34">
        <f>IF(H300="不合格","",'初級(10級～)'!J155)</f>
        <v>0</v>
      </c>
      <c r="U150" t="e">
        <f>IF(H150="不合格",0,VLOOKUP(H150,計算!$U$2:$V$62,2,FALSE))</f>
        <v>#N/A</v>
      </c>
      <c r="V150" t="e">
        <f>IF(U150=0,"不合格",VLOOKUP(U150,計算!$T$3:$V$63,2))</f>
        <v>#N/A</v>
      </c>
      <c r="W150" t="str">
        <f t="shared" si="24"/>
        <v/>
      </c>
      <c r="X150" t="e">
        <f t="shared" si="25"/>
        <v>#N/A</v>
      </c>
      <c r="Y150" t="str">
        <f>IF(D150="","",団体設定!$B$7)</f>
        <v/>
      </c>
      <c r="Z150" t="str">
        <f>IF(D150="","",団体設定!$B$8)</f>
        <v/>
      </c>
    </row>
    <row r="151" spans="1:26" x14ac:dyDescent="0.15">
      <c r="A151">
        <v>150</v>
      </c>
      <c r="B151" s="1" t="str">
        <f>IF(D151="","",'初級(10級～)'!B156)</f>
        <v/>
      </c>
      <c r="C151" s="1" t="str">
        <f>IF(D151="","",'初級(10級～)'!C156)</f>
        <v/>
      </c>
      <c r="D151" t="str">
        <f>'初級(10級～)'!D156&amp;'初級(10級～)'!E156</f>
        <v/>
      </c>
      <c r="E151" t="str">
        <f>IF(D151="","",'初級(10級～)'!F156&amp;"/"&amp;'初級(10級～)'!H156&amp;"/"&amp;'初級(10級～)'!J156)</f>
        <v/>
      </c>
      <c r="F151" s="34" t="str">
        <f>IF(D151="","",団体設定!$B$5&amp;"年"&amp;団体設定!$D$5&amp;団体設定!$E$5&amp;団体設定!$F$5&amp;団体設定!$G$5)</f>
        <v/>
      </c>
      <c r="G151" s="33" t="str">
        <f t="shared" si="18"/>
        <v/>
      </c>
      <c r="H151" t="str">
        <f>'初級(10級～)'!Z156</f>
        <v/>
      </c>
      <c r="I151" t="str">
        <f>IF(D151="","",VLOOKUP(H151,計算!$B$16:$C$219,2,FALSE))</f>
        <v/>
      </c>
      <c r="J151" s="44" t="s">
        <v>62</v>
      </c>
      <c r="K151">
        <f t="shared" si="19"/>
        <v>0</v>
      </c>
      <c r="L151" s="52" t="e">
        <f t="shared" si="20"/>
        <v>#VALUE!</v>
      </c>
      <c r="M151" t="e">
        <f t="shared" si="21"/>
        <v>#VALUE!</v>
      </c>
      <c r="N151" t="str">
        <f t="shared" si="22"/>
        <v/>
      </c>
      <c r="O151" s="34" t="str">
        <f t="shared" si="23"/>
        <v/>
      </c>
      <c r="P151" s="54">
        <f>'初級(10級～)'!D156</f>
        <v>0</v>
      </c>
      <c r="Q151" s="34">
        <f>'初級(10級～)'!E156</f>
        <v>0</v>
      </c>
      <c r="R151" s="34">
        <f>'初級(10級～)'!F156</f>
        <v>0</v>
      </c>
      <c r="S151" s="34">
        <f>IF(H301="不合格","",'初級(10級～)'!H156)</f>
        <v>0</v>
      </c>
      <c r="T151" s="34">
        <f>IF(H301="不合格","",'初級(10級～)'!J156)</f>
        <v>0</v>
      </c>
      <c r="U151" t="e">
        <f>IF(H151="不合格",0,VLOOKUP(H151,計算!$U$2:$V$62,2,FALSE))</f>
        <v>#N/A</v>
      </c>
      <c r="V151" t="e">
        <f>IF(U151=0,"不合格",VLOOKUP(U151,計算!$T$3:$V$63,2))</f>
        <v>#N/A</v>
      </c>
      <c r="W151" t="str">
        <f t="shared" si="24"/>
        <v/>
      </c>
      <c r="X151" t="e">
        <f t="shared" si="25"/>
        <v>#N/A</v>
      </c>
      <c r="Y151" t="str">
        <f>IF(D151="","",団体設定!$B$7)</f>
        <v/>
      </c>
      <c r="Z151" t="str">
        <f>IF(D151="","",団体設定!$B$8)</f>
        <v/>
      </c>
    </row>
    <row r="152" spans="1:26" x14ac:dyDescent="0.15">
      <c r="A152">
        <v>151</v>
      </c>
      <c r="B152" s="1" t="str">
        <f>IF(D152="","",'中級(3級～)'!B7)</f>
        <v/>
      </c>
      <c r="C152" s="1" t="str">
        <f>IF(D152="","",'中級(3級～)'!C7)</f>
        <v/>
      </c>
      <c r="D152" t="str">
        <f>'中級(3級～)'!D7&amp;'中級(3級～)'!E7</f>
        <v/>
      </c>
      <c r="E152" t="str">
        <f>IF(D152="","",'中級(3級～)'!F7&amp;"/"&amp;'中級(3級～)'!H7&amp;"/"&amp;'中級(3級～)'!J7)</f>
        <v/>
      </c>
      <c r="F152" s="34" t="str">
        <f>IF(D152="","",団体設定!$B$5&amp;"年"&amp;団体設定!$D$5&amp;団体設定!$E$5&amp;団体設定!$F$5&amp;団体設定!$G$5)</f>
        <v/>
      </c>
      <c r="G152" s="33" t="str">
        <f t="shared" si="18"/>
        <v/>
      </c>
      <c r="H152" t="str">
        <f>'中級(3級～)'!Z7</f>
        <v/>
      </c>
      <c r="I152" t="str">
        <f>IF(D152="","",VLOOKUP(H152,計算!$B$16:$C$219,2,FALSE))</f>
        <v/>
      </c>
      <c r="J152" s="44" t="s">
        <v>65</v>
      </c>
      <c r="K152">
        <f t="shared" si="19"/>
        <v>0</v>
      </c>
      <c r="L152" s="52" t="e">
        <f t="shared" si="20"/>
        <v>#VALUE!</v>
      </c>
      <c r="M152" t="e">
        <f t="shared" si="21"/>
        <v>#VALUE!</v>
      </c>
      <c r="N152" t="str">
        <f t="shared" si="22"/>
        <v/>
      </c>
      <c r="O152" s="34" t="str">
        <f t="shared" ref="O152:O215" si="26">IF(H152="不合格","",C152)</f>
        <v/>
      </c>
      <c r="P152" s="34">
        <f>IF(H152="不合格","",'中級(3級～)'!D7)</f>
        <v>0</v>
      </c>
      <c r="Q152" s="34">
        <f>IF(H152="不合格","",'中級(3級～)'!E7)</f>
        <v>0</v>
      </c>
      <c r="R152" s="34">
        <f>IF(H152="不合格","",'中級(3級～)'!F7)</f>
        <v>0</v>
      </c>
      <c r="S152" s="34">
        <f>IF(H152="不合格","",'中級(3級～)'!H7)</f>
        <v>0</v>
      </c>
      <c r="T152" s="34">
        <f>IF(H152="不合格","",'中級(3級～)'!J7)</f>
        <v>0</v>
      </c>
      <c r="U152" t="e">
        <f>IF(H152="不合格",0,VLOOKUP(H152,計算!$U$2:$V$62,2,FALSE))</f>
        <v>#N/A</v>
      </c>
      <c r="V152" t="e">
        <f>IF(U152=0,"不合格",VLOOKUP(U152,計算!$T$3:$V$63,2))</f>
        <v>#N/A</v>
      </c>
      <c r="W152" t="str">
        <f t="shared" si="24"/>
        <v/>
      </c>
      <c r="X152" t="e">
        <f t="shared" si="25"/>
        <v>#N/A</v>
      </c>
      <c r="Y152" t="str">
        <f>IF(D152="","",団体設定!$B$7)</f>
        <v/>
      </c>
      <c r="Z152" t="str">
        <f>IF(D152="","",団体設定!$B$8)</f>
        <v/>
      </c>
    </row>
    <row r="153" spans="1:26" x14ac:dyDescent="0.15">
      <c r="A153">
        <v>152</v>
      </c>
      <c r="B153" s="1" t="str">
        <f>IF(D153="","",'中級(3級～)'!B8)</f>
        <v/>
      </c>
      <c r="C153" s="1" t="str">
        <f>IF(D153="","",'中級(3級～)'!C8)</f>
        <v/>
      </c>
      <c r="D153" t="str">
        <f>'中級(3級～)'!D8&amp;'中級(3級～)'!E8</f>
        <v/>
      </c>
      <c r="E153" t="str">
        <f>IF(D153="","",'中級(3級～)'!F8&amp;"/"&amp;'中級(3級～)'!H8&amp;"/"&amp;'中級(3級～)'!J8)</f>
        <v/>
      </c>
      <c r="F153" s="34" t="str">
        <f>IF(D153="","",団体設定!$B$5&amp;"年"&amp;団体設定!$D$5&amp;団体設定!$E$5&amp;団体設定!$F$5&amp;団体設定!$G$5)</f>
        <v/>
      </c>
      <c r="G153" s="33" t="str">
        <f t="shared" si="18"/>
        <v/>
      </c>
      <c r="H153" t="str">
        <f>'中級(3級～)'!Z8</f>
        <v/>
      </c>
      <c r="I153" t="str">
        <f>IF(D153="","",VLOOKUP(H153,計算!$B$16:$C$219,2,FALSE))</f>
        <v/>
      </c>
      <c r="J153" s="44" t="s">
        <v>65</v>
      </c>
      <c r="K153">
        <f t="shared" si="19"/>
        <v>0</v>
      </c>
      <c r="L153" s="52" t="e">
        <f t="shared" si="20"/>
        <v>#VALUE!</v>
      </c>
      <c r="M153" t="e">
        <f t="shared" si="21"/>
        <v>#VALUE!</v>
      </c>
      <c r="N153" t="str">
        <f t="shared" si="22"/>
        <v/>
      </c>
      <c r="O153" s="34" t="str">
        <f t="shared" si="26"/>
        <v/>
      </c>
      <c r="P153" s="34">
        <f>IF(H153="不合格","",'中級(3級～)'!D8)</f>
        <v>0</v>
      </c>
      <c r="Q153" s="34">
        <f>IF(H153="不合格","",'中級(3級～)'!E8)</f>
        <v>0</v>
      </c>
      <c r="R153" s="34">
        <f>IF(H153="不合格","",'中級(3級～)'!F8)</f>
        <v>0</v>
      </c>
      <c r="S153" s="34">
        <f>IF(H153="不合格","",'中級(3級～)'!H8)</f>
        <v>0</v>
      </c>
      <c r="T153" s="34">
        <f>IF(H153="不合格","",'中級(3級～)'!J8)</f>
        <v>0</v>
      </c>
      <c r="U153" t="e">
        <f>IF(H153="不合格",0,VLOOKUP(H153,計算!$U$2:$V$62,2,FALSE))</f>
        <v>#N/A</v>
      </c>
      <c r="V153" t="e">
        <f>IF(U153=0,"不合格",VLOOKUP(U153,計算!$T$3:$V$63,2))</f>
        <v>#N/A</v>
      </c>
      <c r="W153" t="str">
        <f t="shared" si="24"/>
        <v/>
      </c>
      <c r="X153" t="e">
        <f t="shared" si="25"/>
        <v>#N/A</v>
      </c>
      <c r="Y153" t="str">
        <f>IF(D153="","",団体設定!$B$7)</f>
        <v/>
      </c>
      <c r="Z153" t="str">
        <f>IF(D153="","",団体設定!$B$8)</f>
        <v/>
      </c>
    </row>
    <row r="154" spans="1:26" x14ac:dyDescent="0.15">
      <c r="A154">
        <v>153</v>
      </c>
      <c r="B154" s="1" t="str">
        <f>IF(D154="","",'中級(3級～)'!B9)</f>
        <v/>
      </c>
      <c r="C154" s="1" t="str">
        <f>IF(D154="","",'中級(3級～)'!C9)</f>
        <v/>
      </c>
      <c r="D154" t="str">
        <f>'中級(3級～)'!D9&amp;'中級(3級～)'!E9</f>
        <v/>
      </c>
      <c r="E154" t="str">
        <f>IF(D154="","",'中級(3級～)'!F9&amp;"/"&amp;'中級(3級～)'!H9&amp;"/"&amp;'中級(3級～)'!J9)</f>
        <v/>
      </c>
      <c r="F154" s="34" t="str">
        <f>IF(D154="","",団体設定!$B$5&amp;"年"&amp;団体設定!$D$5&amp;団体設定!$E$5&amp;団体設定!$F$5&amp;団体設定!$G$5)</f>
        <v/>
      </c>
      <c r="G154" s="33" t="str">
        <f t="shared" si="18"/>
        <v/>
      </c>
      <c r="H154" t="str">
        <f>'中級(3級～)'!Z9</f>
        <v/>
      </c>
      <c r="I154" t="str">
        <f>IF(D154="","",VLOOKUP(H154,計算!$B$16:$C$219,2,FALSE))</f>
        <v/>
      </c>
      <c r="J154" s="44" t="s">
        <v>65</v>
      </c>
      <c r="K154">
        <f t="shared" si="19"/>
        <v>0</v>
      </c>
      <c r="L154" s="52" t="e">
        <f t="shared" si="20"/>
        <v>#VALUE!</v>
      </c>
      <c r="M154" t="e">
        <f t="shared" si="21"/>
        <v>#VALUE!</v>
      </c>
      <c r="N154" t="str">
        <f t="shared" si="22"/>
        <v/>
      </c>
      <c r="O154" s="34" t="str">
        <f t="shared" si="26"/>
        <v/>
      </c>
      <c r="P154" s="34">
        <f>IF(H154="不合格","",'中級(3級～)'!D9)</f>
        <v>0</v>
      </c>
      <c r="Q154" s="34">
        <f>IF(H154="不合格","",'中級(3級～)'!E9)</f>
        <v>0</v>
      </c>
      <c r="R154" s="34">
        <f>IF(H154="不合格","",'中級(3級～)'!F9)</f>
        <v>0</v>
      </c>
      <c r="S154" s="34">
        <f>IF(H154="不合格","",'中級(3級～)'!H9)</f>
        <v>0</v>
      </c>
      <c r="T154" s="34">
        <f>IF(H154="不合格","",'中級(3級～)'!J9)</f>
        <v>0</v>
      </c>
      <c r="U154" t="e">
        <f>IF(H154="不合格",0,VLOOKUP(H154,計算!$U$2:$V$62,2,FALSE))</f>
        <v>#N/A</v>
      </c>
      <c r="V154" t="e">
        <f>IF(U154=0,"不合格",VLOOKUP(U154,計算!$T$3:$V$63,2))</f>
        <v>#N/A</v>
      </c>
      <c r="W154" t="str">
        <f t="shared" si="24"/>
        <v/>
      </c>
      <c r="X154" t="e">
        <f t="shared" si="25"/>
        <v>#N/A</v>
      </c>
      <c r="Y154" t="str">
        <f>IF(D154="","",団体設定!$B$7)</f>
        <v/>
      </c>
      <c r="Z154" t="str">
        <f>IF(D154="","",団体設定!$B$8)</f>
        <v/>
      </c>
    </row>
    <row r="155" spans="1:26" x14ac:dyDescent="0.15">
      <c r="A155">
        <v>154</v>
      </c>
      <c r="B155" s="1" t="str">
        <f>IF(D155="","",'中級(3級～)'!B10)</f>
        <v/>
      </c>
      <c r="C155" s="1" t="str">
        <f>IF(D155="","",'中級(3級～)'!C10)</f>
        <v/>
      </c>
      <c r="D155" t="str">
        <f>'中級(3級～)'!D10&amp;'中級(3級～)'!E10</f>
        <v/>
      </c>
      <c r="E155" t="str">
        <f>IF(D155="","",'中級(3級～)'!F10&amp;"/"&amp;'中級(3級～)'!H10&amp;"/"&amp;'中級(3級～)'!J10)</f>
        <v/>
      </c>
      <c r="F155" s="34" t="str">
        <f>IF(D155="","",団体設定!$B$5&amp;"年"&amp;団体設定!$D$5&amp;団体設定!$E$5&amp;団体設定!$F$5&amp;団体設定!$G$5)</f>
        <v/>
      </c>
      <c r="G155" s="33" t="str">
        <f t="shared" si="18"/>
        <v/>
      </c>
      <c r="H155" t="str">
        <f>'中級(3級～)'!Z10</f>
        <v/>
      </c>
      <c r="I155" t="str">
        <f>IF(D155="","",VLOOKUP(H155,計算!$B$16:$C$219,2,FALSE))</f>
        <v/>
      </c>
      <c r="J155" s="44" t="s">
        <v>65</v>
      </c>
      <c r="K155">
        <f t="shared" si="19"/>
        <v>0</v>
      </c>
      <c r="L155" s="52" t="e">
        <f t="shared" si="20"/>
        <v>#VALUE!</v>
      </c>
      <c r="M155" t="e">
        <f t="shared" si="21"/>
        <v>#VALUE!</v>
      </c>
      <c r="N155" t="str">
        <f t="shared" si="22"/>
        <v/>
      </c>
      <c r="O155" s="34" t="str">
        <f t="shared" si="26"/>
        <v/>
      </c>
      <c r="P155" s="34">
        <f>IF(H155="不合格","",'中級(3級～)'!D10)</f>
        <v>0</v>
      </c>
      <c r="Q155" s="34">
        <f>IF(H155="不合格","",'中級(3級～)'!E10)</f>
        <v>0</v>
      </c>
      <c r="R155" s="34">
        <f>IF(H155="不合格","",'中級(3級～)'!F10)</f>
        <v>0</v>
      </c>
      <c r="S155" s="34">
        <f>IF(H155="不合格","",'中級(3級～)'!H10)</f>
        <v>0</v>
      </c>
      <c r="T155" s="34">
        <f>IF(H155="不合格","",'中級(3級～)'!J10)</f>
        <v>0</v>
      </c>
      <c r="U155" t="e">
        <f>IF(H155="不合格",0,VLOOKUP(H155,計算!$U$2:$V$62,2,FALSE))</f>
        <v>#N/A</v>
      </c>
      <c r="V155" t="e">
        <f>IF(U155=0,"不合格",VLOOKUP(U155,計算!$T$3:$V$63,2))</f>
        <v>#N/A</v>
      </c>
      <c r="W155" t="str">
        <f t="shared" si="24"/>
        <v/>
      </c>
      <c r="X155" t="e">
        <f t="shared" si="25"/>
        <v>#N/A</v>
      </c>
      <c r="Y155" t="str">
        <f>IF(D155="","",団体設定!$B$7)</f>
        <v/>
      </c>
      <c r="Z155" t="str">
        <f>IF(D155="","",団体設定!$B$8)</f>
        <v/>
      </c>
    </row>
    <row r="156" spans="1:26" x14ac:dyDescent="0.15">
      <c r="A156">
        <v>155</v>
      </c>
      <c r="B156" s="1" t="str">
        <f>IF(D156="","",'中級(3級～)'!B11)</f>
        <v/>
      </c>
      <c r="C156" s="1" t="str">
        <f>IF(D156="","",'中級(3級～)'!C11)</f>
        <v/>
      </c>
      <c r="D156" t="str">
        <f>'中級(3級～)'!D11&amp;'中級(3級～)'!E11</f>
        <v/>
      </c>
      <c r="E156" t="str">
        <f>IF(D156="","",'中級(3級～)'!F11&amp;"/"&amp;'中級(3級～)'!H11&amp;"/"&amp;'中級(3級～)'!J11)</f>
        <v/>
      </c>
      <c r="F156" s="34" t="str">
        <f>IF(D156="","",団体設定!$B$5&amp;"年"&amp;団体設定!$D$5&amp;団体設定!$E$5&amp;団体設定!$F$5&amp;団体設定!$G$5)</f>
        <v/>
      </c>
      <c r="G156" s="33" t="str">
        <f t="shared" si="18"/>
        <v/>
      </c>
      <c r="H156" t="str">
        <f>'中級(3級～)'!Z11</f>
        <v/>
      </c>
      <c r="I156" t="str">
        <f>IF(D156="","",VLOOKUP(H156,計算!$B$16:$C$219,2,FALSE))</f>
        <v/>
      </c>
      <c r="J156" s="44" t="s">
        <v>65</v>
      </c>
      <c r="K156">
        <f t="shared" si="19"/>
        <v>0</v>
      </c>
      <c r="L156" s="52" t="e">
        <f t="shared" si="20"/>
        <v>#VALUE!</v>
      </c>
      <c r="M156" t="e">
        <f t="shared" si="21"/>
        <v>#VALUE!</v>
      </c>
      <c r="N156" t="str">
        <f t="shared" si="22"/>
        <v/>
      </c>
      <c r="O156" s="34" t="str">
        <f t="shared" si="26"/>
        <v/>
      </c>
      <c r="P156" s="34">
        <f>IF(H156="不合格","",'中級(3級～)'!D11)</f>
        <v>0</v>
      </c>
      <c r="Q156" s="34">
        <f>IF(H156="不合格","",'中級(3級～)'!E11)</f>
        <v>0</v>
      </c>
      <c r="R156" s="34">
        <f>IF(H156="不合格","",'中級(3級～)'!F11)</f>
        <v>0</v>
      </c>
      <c r="S156" s="34">
        <f>IF(H156="不合格","",'中級(3級～)'!H11)</f>
        <v>0</v>
      </c>
      <c r="T156" s="34">
        <f>IF(H156="不合格","",'中級(3級～)'!J11)</f>
        <v>0</v>
      </c>
      <c r="U156" t="e">
        <f>IF(H156="不合格",0,VLOOKUP(H156,計算!$U$2:$V$62,2,FALSE))</f>
        <v>#N/A</v>
      </c>
      <c r="V156" t="e">
        <f>IF(U156=0,"不合格",VLOOKUP(U156,計算!$T$3:$V$63,2))</f>
        <v>#N/A</v>
      </c>
      <c r="W156" t="str">
        <f t="shared" si="24"/>
        <v/>
      </c>
      <c r="X156" t="e">
        <f t="shared" si="25"/>
        <v>#N/A</v>
      </c>
      <c r="Y156" t="str">
        <f>IF(D156="","",団体設定!$B$7)</f>
        <v/>
      </c>
      <c r="Z156" t="str">
        <f>IF(D156="","",団体設定!$B$8)</f>
        <v/>
      </c>
    </row>
    <row r="157" spans="1:26" x14ac:dyDescent="0.15">
      <c r="A157">
        <v>156</v>
      </c>
      <c r="B157" s="1" t="str">
        <f>IF(D157="","",'中級(3級～)'!B12)</f>
        <v/>
      </c>
      <c r="C157" s="1" t="str">
        <f>IF(D157="","",'中級(3級～)'!C12)</f>
        <v/>
      </c>
      <c r="D157" t="str">
        <f>'中級(3級～)'!D12&amp;'中級(3級～)'!E12</f>
        <v/>
      </c>
      <c r="E157" t="str">
        <f>IF(D157="","",'中級(3級～)'!F12&amp;"/"&amp;'中級(3級～)'!H12&amp;"/"&amp;'中級(3級～)'!J12)</f>
        <v/>
      </c>
      <c r="F157" s="34" t="str">
        <f>IF(D157="","",団体設定!$B$5&amp;"年"&amp;団体設定!$D$5&amp;団体設定!$E$5&amp;団体設定!$F$5&amp;団体設定!$G$5)</f>
        <v/>
      </c>
      <c r="G157" s="33" t="str">
        <f t="shared" si="18"/>
        <v/>
      </c>
      <c r="H157" t="str">
        <f>'中級(3級～)'!Z12</f>
        <v/>
      </c>
      <c r="I157" t="str">
        <f>IF(D157="","",VLOOKUP(H157,計算!$B$16:$C$219,2,FALSE))</f>
        <v/>
      </c>
      <c r="J157" s="44" t="s">
        <v>65</v>
      </c>
      <c r="K157">
        <f t="shared" si="19"/>
        <v>0</v>
      </c>
      <c r="L157" s="52" t="e">
        <f t="shared" si="20"/>
        <v>#VALUE!</v>
      </c>
      <c r="M157" t="e">
        <f t="shared" si="21"/>
        <v>#VALUE!</v>
      </c>
      <c r="N157" t="str">
        <f t="shared" si="22"/>
        <v/>
      </c>
      <c r="O157" s="34" t="str">
        <f t="shared" si="26"/>
        <v/>
      </c>
      <c r="P157" s="34">
        <f>IF(H157="不合格","",'中級(3級～)'!D12)</f>
        <v>0</v>
      </c>
      <c r="Q157" s="34">
        <f>IF(H157="不合格","",'中級(3級～)'!E12)</f>
        <v>0</v>
      </c>
      <c r="R157" s="34">
        <f>IF(H157="不合格","",'中級(3級～)'!F12)</f>
        <v>0</v>
      </c>
      <c r="S157" s="34">
        <f>IF(H157="不合格","",'中級(3級～)'!H12)</f>
        <v>0</v>
      </c>
      <c r="T157" s="34">
        <f>IF(H157="不合格","",'中級(3級～)'!J12)</f>
        <v>0</v>
      </c>
      <c r="U157" t="e">
        <f>IF(H157="不合格",0,VLOOKUP(H157,計算!$U$2:$V$62,2,FALSE))</f>
        <v>#N/A</v>
      </c>
      <c r="V157" t="e">
        <f>IF(U157=0,"不合格",VLOOKUP(U157,計算!$T$3:$V$63,2))</f>
        <v>#N/A</v>
      </c>
      <c r="W157" t="str">
        <f t="shared" si="24"/>
        <v/>
      </c>
      <c r="X157" t="e">
        <f t="shared" si="25"/>
        <v>#N/A</v>
      </c>
      <c r="Y157" t="str">
        <f>IF(D157="","",団体設定!$B$7)</f>
        <v/>
      </c>
      <c r="Z157" t="str">
        <f>IF(D157="","",団体設定!$B$8)</f>
        <v/>
      </c>
    </row>
    <row r="158" spans="1:26" x14ac:dyDescent="0.15">
      <c r="A158">
        <v>157</v>
      </c>
      <c r="B158" s="1" t="str">
        <f>IF(D158="","",'中級(3級～)'!B13)</f>
        <v/>
      </c>
      <c r="C158" s="1" t="str">
        <f>IF(D158="","",'中級(3級～)'!C13)</f>
        <v/>
      </c>
      <c r="D158" t="str">
        <f>'中級(3級～)'!D13&amp;'中級(3級～)'!E13</f>
        <v/>
      </c>
      <c r="E158" t="str">
        <f>IF(D158="","",'中級(3級～)'!F13&amp;"/"&amp;'中級(3級～)'!H13&amp;"/"&amp;'中級(3級～)'!J13)</f>
        <v/>
      </c>
      <c r="F158" s="34" t="str">
        <f>IF(D158="","",団体設定!$B$5&amp;"年"&amp;団体設定!$D$5&amp;団体設定!$E$5&amp;団体設定!$F$5&amp;団体設定!$G$5)</f>
        <v/>
      </c>
      <c r="G158" s="33" t="str">
        <f t="shared" si="18"/>
        <v/>
      </c>
      <c r="H158" t="str">
        <f>'中級(3級～)'!Z13</f>
        <v/>
      </c>
      <c r="I158" t="str">
        <f>IF(D158="","",VLOOKUP(H158,計算!$B$16:$C$219,2,FALSE))</f>
        <v/>
      </c>
      <c r="J158" s="44" t="s">
        <v>65</v>
      </c>
      <c r="K158">
        <f t="shared" si="19"/>
        <v>0</v>
      </c>
      <c r="L158" s="52" t="e">
        <f t="shared" si="20"/>
        <v>#VALUE!</v>
      </c>
      <c r="M158" t="e">
        <f t="shared" si="21"/>
        <v>#VALUE!</v>
      </c>
      <c r="N158" t="str">
        <f t="shared" si="22"/>
        <v/>
      </c>
      <c r="O158" s="34" t="str">
        <f t="shared" si="26"/>
        <v/>
      </c>
      <c r="P158" s="34">
        <f>IF(H158="不合格","",'中級(3級～)'!D13)</f>
        <v>0</v>
      </c>
      <c r="Q158" s="34">
        <f>IF(H158="不合格","",'中級(3級～)'!E13)</f>
        <v>0</v>
      </c>
      <c r="R158" s="34">
        <f>IF(H158="不合格","",'中級(3級～)'!F13)</f>
        <v>0</v>
      </c>
      <c r="S158" s="34">
        <f>IF(H158="不合格","",'中級(3級～)'!H13)</f>
        <v>0</v>
      </c>
      <c r="T158" s="34">
        <f>IF(H158="不合格","",'中級(3級～)'!J13)</f>
        <v>0</v>
      </c>
      <c r="U158" t="e">
        <f>IF(H158="不合格",0,VLOOKUP(H158,計算!$U$2:$V$62,2,FALSE))</f>
        <v>#N/A</v>
      </c>
      <c r="V158" t="e">
        <f>IF(U158=0,"不合格",VLOOKUP(U158,計算!$T$3:$V$63,2))</f>
        <v>#N/A</v>
      </c>
      <c r="W158" t="str">
        <f t="shared" si="24"/>
        <v/>
      </c>
      <c r="X158" t="e">
        <f t="shared" si="25"/>
        <v>#N/A</v>
      </c>
      <c r="Y158" t="str">
        <f>IF(D158="","",団体設定!$B$7)</f>
        <v/>
      </c>
      <c r="Z158" t="str">
        <f>IF(D158="","",団体設定!$B$8)</f>
        <v/>
      </c>
    </row>
    <row r="159" spans="1:26" x14ac:dyDescent="0.15">
      <c r="A159">
        <v>158</v>
      </c>
      <c r="B159" s="1" t="str">
        <f>IF(D159="","",'中級(3級～)'!B14)</f>
        <v/>
      </c>
      <c r="C159" s="1" t="str">
        <f>IF(D159="","",'中級(3級～)'!C14)</f>
        <v/>
      </c>
      <c r="D159" t="str">
        <f>'中級(3級～)'!D14&amp;'中級(3級～)'!E14</f>
        <v/>
      </c>
      <c r="E159" t="str">
        <f>IF(D159="","",'中級(3級～)'!F14&amp;"/"&amp;'中級(3級～)'!H14&amp;"/"&amp;'中級(3級～)'!J14)</f>
        <v/>
      </c>
      <c r="F159" s="34" t="str">
        <f>IF(D159="","",団体設定!$B$5&amp;"年"&amp;団体設定!$D$5&amp;団体設定!$E$5&amp;団体設定!$F$5&amp;団体設定!$G$5)</f>
        <v/>
      </c>
      <c r="G159" s="33" t="str">
        <f t="shared" si="18"/>
        <v/>
      </c>
      <c r="H159" t="str">
        <f>'中級(3級～)'!Z14</f>
        <v/>
      </c>
      <c r="I159" t="str">
        <f>IF(D159="","",VLOOKUP(H159,計算!$B$16:$C$219,2,FALSE))</f>
        <v/>
      </c>
      <c r="J159" s="44" t="s">
        <v>65</v>
      </c>
      <c r="K159">
        <f t="shared" si="19"/>
        <v>0</v>
      </c>
      <c r="L159" s="52" t="e">
        <f t="shared" si="20"/>
        <v>#VALUE!</v>
      </c>
      <c r="M159" t="e">
        <f t="shared" si="21"/>
        <v>#VALUE!</v>
      </c>
      <c r="N159" t="str">
        <f t="shared" si="22"/>
        <v/>
      </c>
      <c r="O159" s="34" t="str">
        <f t="shared" si="26"/>
        <v/>
      </c>
      <c r="P159" s="34">
        <f>IF(H159="不合格","",'中級(3級～)'!D14)</f>
        <v>0</v>
      </c>
      <c r="Q159" s="34">
        <f>IF(H159="不合格","",'中級(3級～)'!E14)</f>
        <v>0</v>
      </c>
      <c r="R159" s="34">
        <f>IF(H159="不合格","",'中級(3級～)'!F14)</f>
        <v>0</v>
      </c>
      <c r="S159" s="34">
        <f>IF(H159="不合格","",'中級(3級～)'!H14)</f>
        <v>0</v>
      </c>
      <c r="T159" s="34">
        <f>IF(H159="不合格","",'中級(3級～)'!J14)</f>
        <v>0</v>
      </c>
      <c r="U159" t="e">
        <f>IF(H159="不合格",0,VLOOKUP(H159,計算!$U$2:$V$62,2,FALSE))</f>
        <v>#N/A</v>
      </c>
      <c r="V159" t="e">
        <f>IF(U159=0,"不合格",VLOOKUP(U159,計算!$T$3:$V$63,2))</f>
        <v>#N/A</v>
      </c>
      <c r="W159" t="str">
        <f t="shared" si="24"/>
        <v/>
      </c>
      <c r="X159" t="e">
        <f t="shared" si="25"/>
        <v>#N/A</v>
      </c>
      <c r="Y159" t="str">
        <f>IF(D159="","",団体設定!$B$7)</f>
        <v/>
      </c>
      <c r="Z159" t="str">
        <f>IF(D159="","",団体設定!$B$8)</f>
        <v/>
      </c>
    </row>
    <row r="160" spans="1:26" x14ac:dyDescent="0.15">
      <c r="A160">
        <v>159</v>
      </c>
      <c r="B160" s="1" t="str">
        <f>IF(D160="","",'中級(3級～)'!B15)</f>
        <v/>
      </c>
      <c r="C160" s="1" t="str">
        <f>IF(D160="","",'中級(3級～)'!C15)</f>
        <v/>
      </c>
      <c r="D160" t="str">
        <f>'中級(3級～)'!D15&amp;'中級(3級～)'!E15</f>
        <v/>
      </c>
      <c r="E160" t="str">
        <f>IF(D160="","",'中級(3級～)'!F15&amp;"/"&amp;'中級(3級～)'!H15&amp;"/"&amp;'中級(3級～)'!J15)</f>
        <v/>
      </c>
      <c r="F160" s="34" t="str">
        <f>IF(D160="","",団体設定!$B$5&amp;"年"&amp;団体設定!$D$5&amp;団体設定!$E$5&amp;団体設定!$F$5&amp;団体設定!$G$5)</f>
        <v/>
      </c>
      <c r="G160" s="33" t="str">
        <f t="shared" si="18"/>
        <v/>
      </c>
      <c r="H160" t="str">
        <f>'中級(3級～)'!Z15</f>
        <v/>
      </c>
      <c r="I160" t="str">
        <f>IF(D160="","",VLOOKUP(H160,計算!$B$16:$C$219,2,FALSE))</f>
        <v/>
      </c>
      <c r="J160" s="44" t="s">
        <v>65</v>
      </c>
      <c r="K160">
        <f t="shared" si="19"/>
        <v>0</v>
      </c>
      <c r="L160" s="52" t="e">
        <f t="shared" si="20"/>
        <v>#VALUE!</v>
      </c>
      <c r="M160" t="e">
        <f t="shared" si="21"/>
        <v>#VALUE!</v>
      </c>
      <c r="N160" t="str">
        <f t="shared" si="22"/>
        <v/>
      </c>
      <c r="O160" s="34" t="str">
        <f t="shared" si="26"/>
        <v/>
      </c>
      <c r="P160" s="34">
        <f>IF(H160="不合格","",'中級(3級～)'!D15)</f>
        <v>0</v>
      </c>
      <c r="Q160" s="34">
        <f>IF(H160="不合格","",'中級(3級～)'!E15)</f>
        <v>0</v>
      </c>
      <c r="R160" s="34">
        <f>IF(H160="不合格","",'中級(3級～)'!F15)</f>
        <v>0</v>
      </c>
      <c r="S160" s="34">
        <f>IF(H160="不合格","",'中級(3級～)'!H15)</f>
        <v>0</v>
      </c>
      <c r="T160" s="34">
        <f>IF(H160="不合格","",'中級(3級～)'!J15)</f>
        <v>0</v>
      </c>
      <c r="U160" t="e">
        <f>IF(H160="不合格",0,VLOOKUP(H160,計算!$U$2:$V$62,2,FALSE))</f>
        <v>#N/A</v>
      </c>
      <c r="V160" t="e">
        <f>IF(U160=0,"不合格",VLOOKUP(U160,計算!$T$3:$V$63,2))</f>
        <v>#N/A</v>
      </c>
      <c r="W160" t="str">
        <f t="shared" si="24"/>
        <v/>
      </c>
      <c r="X160" t="e">
        <f t="shared" si="25"/>
        <v>#N/A</v>
      </c>
      <c r="Y160" t="str">
        <f>IF(D160="","",団体設定!$B$7)</f>
        <v/>
      </c>
      <c r="Z160" t="str">
        <f>IF(D160="","",団体設定!$B$8)</f>
        <v/>
      </c>
    </row>
    <row r="161" spans="1:26" x14ac:dyDescent="0.15">
      <c r="A161">
        <v>160</v>
      </c>
      <c r="B161" s="1" t="str">
        <f>IF(D161="","",'中級(3級～)'!B16)</f>
        <v/>
      </c>
      <c r="C161" s="1" t="str">
        <f>IF(D161="","",'中級(3級～)'!C16)</f>
        <v/>
      </c>
      <c r="D161" t="str">
        <f>'中級(3級～)'!D16&amp;'中級(3級～)'!E16</f>
        <v/>
      </c>
      <c r="E161" t="str">
        <f>IF(D161="","",'中級(3級～)'!F16&amp;"/"&amp;'中級(3級～)'!H16&amp;"/"&amp;'中級(3級～)'!J16)</f>
        <v/>
      </c>
      <c r="F161" s="34" t="str">
        <f>IF(D161="","",団体設定!$B$5&amp;"年"&amp;団体設定!$D$5&amp;団体設定!$E$5&amp;団体設定!$F$5&amp;団体設定!$G$5)</f>
        <v/>
      </c>
      <c r="G161" s="33" t="str">
        <f t="shared" si="18"/>
        <v/>
      </c>
      <c r="H161" t="str">
        <f>'中級(3級～)'!Z16</f>
        <v/>
      </c>
      <c r="I161" t="str">
        <f>IF(D161="","",VLOOKUP(H161,計算!$B$16:$C$219,2,FALSE))</f>
        <v/>
      </c>
      <c r="J161" s="44" t="s">
        <v>65</v>
      </c>
      <c r="K161">
        <f t="shared" si="19"/>
        <v>0</v>
      </c>
      <c r="L161" s="52" t="e">
        <f t="shared" si="20"/>
        <v>#VALUE!</v>
      </c>
      <c r="M161" t="e">
        <f t="shared" si="21"/>
        <v>#VALUE!</v>
      </c>
      <c r="N161" t="str">
        <f t="shared" si="22"/>
        <v/>
      </c>
      <c r="O161" s="34" t="str">
        <f t="shared" si="26"/>
        <v/>
      </c>
      <c r="P161" s="34">
        <f>IF(H161="不合格","",'中級(3級～)'!D16)</f>
        <v>0</v>
      </c>
      <c r="Q161" s="34">
        <f>IF(H161="不合格","",'中級(3級～)'!E16)</f>
        <v>0</v>
      </c>
      <c r="R161" s="34">
        <f>IF(H161="不合格","",'中級(3級～)'!F16)</f>
        <v>0</v>
      </c>
      <c r="S161" s="34">
        <f>IF(H161="不合格","",'中級(3級～)'!H16)</f>
        <v>0</v>
      </c>
      <c r="T161" s="34">
        <f>IF(H161="不合格","",'中級(3級～)'!J16)</f>
        <v>0</v>
      </c>
      <c r="U161" t="e">
        <f>IF(H161="不合格",0,VLOOKUP(H161,計算!$U$2:$V$62,2,FALSE))</f>
        <v>#N/A</v>
      </c>
      <c r="V161" t="e">
        <f>IF(U161=0,"不合格",VLOOKUP(U161,計算!$T$3:$V$63,2))</f>
        <v>#N/A</v>
      </c>
      <c r="W161" t="str">
        <f t="shared" si="24"/>
        <v/>
      </c>
      <c r="X161" t="e">
        <f t="shared" si="25"/>
        <v>#N/A</v>
      </c>
      <c r="Y161" t="str">
        <f>IF(D161="","",団体設定!$B$7)</f>
        <v/>
      </c>
      <c r="Z161" t="str">
        <f>IF(D161="","",団体設定!$B$8)</f>
        <v/>
      </c>
    </row>
    <row r="162" spans="1:26" x14ac:dyDescent="0.15">
      <c r="A162">
        <v>161</v>
      </c>
      <c r="B162" s="1" t="str">
        <f>IF(D162="","",'中級(3級～)'!B17)</f>
        <v/>
      </c>
      <c r="C162" s="1" t="str">
        <f>IF(D162="","",'中級(3級～)'!C17)</f>
        <v/>
      </c>
      <c r="D162" t="str">
        <f>'中級(3級～)'!D17&amp;'中級(3級～)'!E17</f>
        <v/>
      </c>
      <c r="E162" t="str">
        <f>IF(D162="","",'中級(3級～)'!F17&amp;"/"&amp;'中級(3級～)'!H17&amp;"/"&amp;'中級(3級～)'!J17)</f>
        <v/>
      </c>
      <c r="F162" s="34" t="str">
        <f>IF(D162="","",団体設定!$B$5&amp;"年"&amp;団体設定!$D$5&amp;団体設定!$E$5&amp;団体設定!$F$5&amp;団体設定!$G$5)</f>
        <v/>
      </c>
      <c r="G162" s="33" t="str">
        <f t="shared" si="18"/>
        <v/>
      </c>
      <c r="H162" t="str">
        <f>'中級(3級～)'!Z17</f>
        <v/>
      </c>
      <c r="I162" t="str">
        <f>IF(D162="","",VLOOKUP(H162,計算!$B$16:$C$219,2,FALSE))</f>
        <v/>
      </c>
      <c r="J162" s="44" t="s">
        <v>65</v>
      </c>
      <c r="K162">
        <f t="shared" si="19"/>
        <v>0</v>
      </c>
      <c r="L162" s="52" t="e">
        <f t="shared" si="20"/>
        <v>#VALUE!</v>
      </c>
      <c r="M162" t="e">
        <f t="shared" si="21"/>
        <v>#VALUE!</v>
      </c>
      <c r="N162" t="str">
        <f t="shared" si="22"/>
        <v/>
      </c>
      <c r="O162" s="34" t="str">
        <f t="shared" si="26"/>
        <v/>
      </c>
      <c r="P162" s="34">
        <f>IF(H162="不合格","",'中級(3級～)'!D17)</f>
        <v>0</v>
      </c>
      <c r="Q162" s="34">
        <f>IF(H162="不合格","",'中級(3級～)'!E17)</f>
        <v>0</v>
      </c>
      <c r="R162" s="34">
        <f>IF(H162="不合格","",'中級(3級～)'!F17)</f>
        <v>0</v>
      </c>
      <c r="S162" s="34">
        <f>IF(H162="不合格","",'中級(3級～)'!H17)</f>
        <v>0</v>
      </c>
      <c r="T162" s="34">
        <f>IF(H162="不合格","",'中級(3級～)'!J17)</f>
        <v>0</v>
      </c>
      <c r="U162" t="e">
        <f>IF(H162="不合格",0,VLOOKUP(H162,計算!$U$2:$V$62,2,FALSE))</f>
        <v>#N/A</v>
      </c>
      <c r="V162" t="e">
        <f>IF(U162=0,"不合格",VLOOKUP(U162,計算!$T$3:$V$63,2))</f>
        <v>#N/A</v>
      </c>
      <c r="W162" t="str">
        <f t="shared" si="24"/>
        <v/>
      </c>
      <c r="X162" t="e">
        <f t="shared" si="25"/>
        <v>#N/A</v>
      </c>
      <c r="Y162" t="str">
        <f>IF(D162="","",団体設定!$B$7)</f>
        <v/>
      </c>
      <c r="Z162" t="str">
        <f>IF(D162="","",団体設定!$B$8)</f>
        <v/>
      </c>
    </row>
    <row r="163" spans="1:26" x14ac:dyDescent="0.15">
      <c r="A163">
        <v>162</v>
      </c>
      <c r="B163" s="1" t="str">
        <f>IF(D163="","",'中級(3級～)'!B18)</f>
        <v/>
      </c>
      <c r="C163" s="1" t="str">
        <f>IF(D163="","",'中級(3級～)'!C18)</f>
        <v/>
      </c>
      <c r="D163" t="str">
        <f>'中級(3級～)'!D18&amp;'中級(3級～)'!E18</f>
        <v/>
      </c>
      <c r="E163" t="str">
        <f>IF(D163="","",'中級(3級～)'!F18&amp;"/"&amp;'中級(3級～)'!H18&amp;"/"&amp;'中級(3級～)'!J18)</f>
        <v/>
      </c>
      <c r="F163" s="34" t="str">
        <f>IF(D163="","",団体設定!$B$5&amp;"年"&amp;団体設定!$D$5&amp;団体設定!$E$5&amp;団体設定!$F$5&amp;団体設定!$G$5)</f>
        <v/>
      </c>
      <c r="G163" s="33" t="str">
        <f t="shared" si="18"/>
        <v/>
      </c>
      <c r="H163" t="str">
        <f>'中級(3級～)'!Z18</f>
        <v/>
      </c>
      <c r="I163" t="str">
        <f>IF(D163="","",VLOOKUP(H163,計算!$B$16:$C$219,2,FALSE))</f>
        <v/>
      </c>
      <c r="J163" s="44" t="s">
        <v>65</v>
      </c>
      <c r="K163">
        <f t="shared" si="19"/>
        <v>0</v>
      </c>
      <c r="L163" s="52" t="e">
        <f t="shared" si="20"/>
        <v>#VALUE!</v>
      </c>
      <c r="M163" t="e">
        <f t="shared" si="21"/>
        <v>#VALUE!</v>
      </c>
      <c r="N163" t="str">
        <f t="shared" si="22"/>
        <v/>
      </c>
      <c r="O163" s="34" t="str">
        <f t="shared" si="26"/>
        <v/>
      </c>
      <c r="P163" s="34">
        <f>IF(H163="不合格","",'中級(3級～)'!D18)</f>
        <v>0</v>
      </c>
      <c r="Q163" s="34">
        <f>IF(H163="不合格","",'中級(3級～)'!E18)</f>
        <v>0</v>
      </c>
      <c r="R163" s="34">
        <f>IF(H163="不合格","",'中級(3級～)'!F18)</f>
        <v>0</v>
      </c>
      <c r="S163" s="34">
        <f>IF(H163="不合格","",'中級(3級～)'!H18)</f>
        <v>0</v>
      </c>
      <c r="T163" s="34">
        <f>IF(H163="不合格","",'中級(3級～)'!J18)</f>
        <v>0</v>
      </c>
      <c r="U163" t="e">
        <f>IF(H163="不合格",0,VLOOKUP(H163,計算!$U$2:$V$62,2,FALSE))</f>
        <v>#N/A</v>
      </c>
      <c r="V163" t="e">
        <f>IF(U163=0,"不合格",VLOOKUP(U163,計算!$T$3:$V$63,2))</f>
        <v>#N/A</v>
      </c>
      <c r="W163" t="str">
        <f t="shared" si="24"/>
        <v/>
      </c>
      <c r="X163" t="e">
        <f t="shared" si="25"/>
        <v>#N/A</v>
      </c>
      <c r="Y163" t="str">
        <f>IF(D163="","",団体設定!$B$7)</f>
        <v/>
      </c>
      <c r="Z163" t="str">
        <f>IF(D163="","",団体設定!$B$8)</f>
        <v/>
      </c>
    </row>
    <row r="164" spans="1:26" x14ac:dyDescent="0.15">
      <c r="A164">
        <v>163</v>
      </c>
      <c r="B164" s="1" t="str">
        <f>IF(D164="","",'中級(3級～)'!B19)</f>
        <v/>
      </c>
      <c r="C164" s="1" t="str">
        <f>IF(D164="","",'中級(3級～)'!C19)</f>
        <v/>
      </c>
      <c r="D164" t="str">
        <f>'中級(3級～)'!D19&amp;'中級(3級～)'!E19</f>
        <v/>
      </c>
      <c r="E164" t="str">
        <f>IF(D164="","",'中級(3級～)'!F19&amp;"/"&amp;'中級(3級～)'!H19&amp;"/"&amp;'中級(3級～)'!J19)</f>
        <v/>
      </c>
      <c r="F164" s="34" t="str">
        <f>IF(D164="","",団体設定!$B$5&amp;"年"&amp;団体設定!$D$5&amp;団体設定!$E$5&amp;団体設定!$F$5&amp;団体設定!$G$5)</f>
        <v/>
      </c>
      <c r="G164" s="33" t="str">
        <f t="shared" si="18"/>
        <v/>
      </c>
      <c r="H164" t="str">
        <f>'中級(3級～)'!Z19</f>
        <v/>
      </c>
      <c r="I164" t="str">
        <f>IF(D164="","",VLOOKUP(H164,計算!$B$16:$C$219,2,FALSE))</f>
        <v/>
      </c>
      <c r="J164" s="44" t="s">
        <v>65</v>
      </c>
      <c r="K164">
        <f t="shared" si="19"/>
        <v>0</v>
      </c>
      <c r="L164" s="52" t="e">
        <f t="shared" si="20"/>
        <v>#VALUE!</v>
      </c>
      <c r="M164" t="e">
        <f t="shared" si="21"/>
        <v>#VALUE!</v>
      </c>
      <c r="N164" t="str">
        <f t="shared" si="22"/>
        <v/>
      </c>
      <c r="O164" s="34" t="str">
        <f t="shared" si="26"/>
        <v/>
      </c>
      <c r="P164" s="34">
        <f>IF(H164="不合格","",'中級(3級～)'!D19)</f>
        <v>0</v>
      </c>
      <c r="Q164" s="34">
        <f>IF(H164="不合格","",'中級(3級～)'!E19)</f>
        <v>0</v>
      </c>
      <c r="R164" s="34">
        <f>IF(H164="不合格","",'中級(3級～)'!F19)</f>
        <v>0</v>
      </c>
      <c r="S164" s="34">
        <f>IF(H164="不合格","",'中級(3級～)'!H19)</f>
        <v>0</v>
      </c>
      <c r="T164" s="34">
        <f>IF(H164="不合格","",'中級(3級～)'!J19)</f>
        <v>0</v>
      </c>
      <c r="U164" t="e">
        <f>IF(H164="不合格",0,VLOOKUP(H164,計算!$U$2:$V$62,2,FALSE))</f>
        <v>#N/A</v>
      </c>
      <c r="V164" t="e">
        <f>IF(U164=0,"不合格",VLOOKUP(U164,計算!$T$3:$V$63,2))</f>
        <v>#N/A</v>
      </c>
      <c r="W164" t="str">
        <f t="shared" si="24"/>
        <v/>
      </c>
      <c r="X164" t="e">
        <f t="shared" si="25"/>
        <v>#N/A</v>
      </c>
      <c r="Y164" t="str">
        <f>IF(D164="","",団体設定!$B$7)</f>
        <v/>
      </c>
      <c r="Z164" t="str">
        <f>IF(D164="","",団体設定!$B$8)</f>
        <v/>
      </c>
    </row>
    <row r="165" spans="1:26" x14ac:dyDescent="0.15">
      <c r="A165">
        <v>164</v>
      </c>
      <c r="B165" s="1" t="str">
        <f>IF(D165="","",'中級(3級～)'!B20)</f>
        <v/>
      </c>
      <c r="C165" s="1" t="str">
        <f>IF(D165="","",'中級(3級～)'!C20)</f>
        <v/>
      </c>
      <c r="D165" t="str">
        <f>'中級(3級～)'!D20&amp;'中級(3級～)'!E20</f>
        <v/>
      </c>
      <c r="E165" t="str">
        <f>IF(D165="","",'中級(3級～)'!F20&amp;"/"&amp;'中級(3級～)'!H20&amp;"/"&amp;'中級(3級～)'!J20)</f>
        <v/>
      </c>
      <c r="F165" s="34" t="str">
        <f>IF(D165="","",団体設定!$B$5&amp;"年"&amp;団体設定!$D$5&amp;団体設定!$E$5&amp;団体設定!$F$5&amp;団体設定!$G$5)</f>
        <v/>
      </c>
      <c r="G165" s="33" t="str">
        <f t="shared" si="18"/>
        <v/>
      </c>
      <c r="H165" t="str">
        <f>'中級(3級～)'!Z20</f>
        <v/>
      </c>
      <c r="I165" t="str">
        <f>IF(D165="","",VLOOKUP(H165,計算!$B$16:$C$219,2,FALSE))</f>
        <v/>
      </c>
      <c r="J165" s="44" t="s">
        <v>65</v>
      </c>
      <c r="K165">
        <f t="shared" si="19"/>
        <v>0</v>
      </c>
      <c r="L165" s="52" t="e">
        <f t="shared" si="20"/>
        <v>#VALUE!</v>
      </c>
      <c r="M165" t="e">
        <f t="shared" si="21"/>
        <v>#VALUE!</v>
      </c>
      <c r="N165" t="str">
        <f t="shared" si="22"/>
        <v/>
      </c>
      <c r="O165" s="34" t="str">
        <f t="shared" si="26"/>
        <v/>
      </c>
      <c r="P165" s="34">
        <f>IF(H165="不合格","",'中級(3級～)'!D20)</f>
        <v>0</v>
      </c>
      <c r="Q165" s="34">
        <f>IF(H165="不合格","",'中級(3級～)'!E20)</f>
        <v>0</v>
      </c>
      <c r="R165" s="34">
        <f>IF(H165="不合格","",'中級(3級～)'!F20)</f>
        <v>0</v>
      </c>
      <c r="S165" s="34">
        <f>IF(H165="不合格","",'中級(3級～)'!H20)</f>
        <v>0</v>
      </c>
      <c r="T165" s="34">
        <f>IF(H165="不合格","",'中級(3級～)'!J20)</f>
        <v>0</v>
      </c>
      <c r="U165" t="e">
        <f>IF(H165="不合格",0,VLOOKUP(H165,計算!$U$2:$V$62,2,FALSE))</f>
        <v>#N/A</v>
      </c>
      <c r="V165" t="e">
        <f>IF(U165=0,"不合格",VLOOKUP(U165,計算!$T$3:$V$63,2))</f>
        <v>#N/A</v>
      </c>
      <c r="W165" t="str">
        <f t="shared" si="24"/>
        <v/>
      </c>
      <c r="X165" t="e">
        <f t="shared" si="25"/>
        <v>#N/A</v>
      </c>
      <c r="Y165" t="str">
        <f>IF(D165="","",団体設定!$B$7)</f>
        <v/>
      </c>
      <c r="Z165" t="str">
        <f>IF(D165="","",団体設定!$B$8)</f>
        <v/>
      </c>
    </row>
    <row r="166" spans="1:26" x14ac:dyDescent="0.15">
      <c r="A166">
        <v>165</v>
      </c>
      <c r="B166" s="1" t="str">
        <f>IF(D166="","",'中級(3級～)'!B21)</f>
        <v/>
      </c>
      <c r="C166" s="1" t="str">
        <f>IF(D166="","",'中級(3級～)'!C21)</f>
        <v/>
      </c>
      <c r="D166" t="str">
        <f>'中級(3級～)'!D21&amp;'中級(3級～)'!E21</f>
        <v/>
      </c>
      <c r="E166" t="str">
        <f>IF(D166="","",'中級(3級～)'!F21&amp;"/"&amp;'中級(3級～)'!H21&amp;"/"&amp;'中級(3級～)'!J21)</f>
        <v/>
      </c>
      <c r="F166" s="34" t="str">
        <f>IF(D166="","",団体設定!$B$5&amp;"年"&amp;団体設定!$D$5&amp;団体設定!$E$5&amp;団体設定!$F$5&amp;団体設定!$G$5)</f>
        <v/>
      </c>
      <c r="G166" s="33" t="str">
        <f t="shared" si="18"/>
        <v/>
      </c>
      <c r="H166" t="str">
        <f>'中級(3級～)'!Z21</f>
        <v/>
      </c>
      <c r="I166" t="str">
        <f>IF(D166="","",VLOOKUP(H166,計算!$B$16:$C$219,2,FALSE))</f>
        <v/>
      </c>
      <c r="J166" s="44" t="s">
        <v>65</v>
      </c>
      <c r="K166">
        <f t="shared" si="19"/>
        <v>0</v>
      </c>
      <c r="L166" s="52" t="e">
        <f t="shared" si="20"/>
        <v>#VALUE!</v>
      </c>
      <c r="M166" t="e">
        <f t="shared" si="21"/>
        <v>#VALUE!</v>
      </c>
      <c r="N166" t="str">
        <f t="shared" si="22"/>
        <v/>
      </c>
      <c r="O166" s="34" t="str">
        <f t="shared" si="26"/>
        <v/>
      </c>
      <c r="P166" s="34">
        <f>IF(H166="不合格","",'中級(3級～)'!D21)</f>
        <v>0</v>
      </c>
      <c r="Q166" s="34">
        <f>IF(H166="不合格","",'中級(3級～)'!E21)</f>
        <v>0</v>
      </c>
      <c r="R166" s="34">
        <f>IF(H166="不合格","",'中級(3級～)'!F21)</f>
        <v>0</v>
      </c>
      <c r="S166" s="34">
        <f>IF(H166="不合格","",'中級(3級～)'!H21)</f>
        <v>0</v>
      </c>
      <c r="T166" s="34">
        <f>IF(H166="不合格","",'中級(3級～)'!J21)</f>
        <v>0</v>
      </c>
      <c r="U166" t="e">
        <f>IF(H166="不合格",0,VLOOKUP(H166,計算!$U$2:$V$62,2,FALSE))</f>
        <v>#N/A</v>
      </c>
      <c r="V166" t="e">
        <f>IF(U166=0,"不合格",VLOOKUP(U166,計算!$T$3:$V$63,2))</f>
        <v>#N/A</v>
      </c>
      <c r="W166" t="str">
        <f t="shared" si="24"/>
        <v/>
      </c>
      <c r="X166" t="e">
        <f t="shared" si="25"/>
        <v>#N/A</v>
      </c>
      <c r="Y166" t="str">
        <f>IF(D166="","",団体設定!$B$7)</f>
        <v/>
      </c>
      <c r="Z166" t="str">
        <f>IF(D166="","",団体設定!$B$8)</f>
        <v/>
      </c>
    </row>
    <row r="167" spans="1:26" x14ac:dyDescent="0.15">
      <c r="A167">
        <v>166</v>
      </c>
      <c r="B167" s="1" t="str">
        <f>IF(D167="","",'中級(3級～)'!B22)</f>
        <v/>
      </c>
      <c r="C167" s="1" t="str">
        <f>IF(D167="","",'中級(3級～)'!C22)</f>
        <v/>
      </c>
      <c r="D167" t="str">
        <f>'中級(3級～)'!D22&amp;'中級(3級～)'!E22</f>
        <v/>
      </c>
      <c r="E167" t="str">
        <f>IF(D167="","",'中級(3級～)'!F22&amp;"/"&amp;'中級(3級～)'!H22&amp;"/"&amp;'中級(3級～)'!J22)</f>
        <v/>
      </c>
      <c r="F167" s="34" t="str">
        <f>IF(D167="","",団体設定!$B$5&amp;"年"&amp;団体設定!$D$5&amp;団体設定!$E$5&amp;団体設定!$F$5&amp;団体設定!$G$5)</f>
        <v/>
      </c>
      <c r="G167" s="33" t="str">
        <f t="shared" si="18"/>
        <v/>
      </c>
      <c r="H167" t="str">
        <f>'中級(3級～)'!Z22</f>
        <v/>
      </c>
      <c r="I167" t="str">
        <f>IF(D167="","",VLOOKUP(H167,計算!$B$16:$C$219,2,FALSE))</f>
        <v/>
      </c>
      <c r="J167" s="44" t="s">
        <v>65</v>
      </c>
      <c r="K167">
        <f t="shared" si="19"/>
        <v>0</v>
      </c>
      <c r="L167" s="52" t="e">
        <f t="shared" si="20"/>
        <v>#VALUE!</v>
      </c>
      <c r="M167" t="e">
        <f t="shared" si="21"/>
        <v>#VALUE!</v>
      </c>
      <c r="N167" t="str">
        <f t="shared" si="22"/>
        <v/>
      </c>
      <c r="O167" s="34" t="str">
        <f t="shared" si="26"/>
        <v/>
      </c>
      <c r="P167" s="34">
        <f>IF(H167="不合格","",'中級(3級～)'!D22)</f>
        <v>0</v>
      </c>
      <c r="Q167" s="34">
        <f>IF(H167="不合格","",'中級(3級～)'!E22)</f>
        <v>0</v>
      </c>
      <c r="R167" s="34">
        <f>IF(H167="不合格","",'中級(3級～)'!F22)</f>
        <v>0</v>
      </c>
      <c r="S167" s="34">
        <f>IF(H167="不合格","",'中級(3級～)'!H22)</f>
        <v>0</v>
      </c>
      <c r="T167" s="34">
        <f>IF(H167="不合格","",'中級(3級～)'!J22)</f>
        <v>0</v>
      </c>
      <c r="U167" t="e">
        <f>IF(H167="不合格",0,VLOOKUP(H167,計算!$U$2:$V$62,2,FALSE))</f>
        <v>#N/A</v>
      </c>
      <c r="V167" t="e">
        <f>IF(U167=0,"不合格",VLOOKUP(U167,計算!$T$3:$V$63,2))</f>
        <v>#N/A</v>
      </c>
      <c r="W167" t="str">
        <f t="shared" si="24"/>
        <v/>
      </c>
      <c r="X167" t="e">
        <f t="shared" si="25"/>
        <v>#N/A</v>
      </c>
      <c r="Y167" t="str">
        <f>IF(D167="","",団体設定!$B$7)</f>
        <v/>
      </c>
      <c r="Z167" t="str">
        <f>IF(D167="","",団体設定!$B$8)</f>
        <v/>
      </c>
    </row>
    <row r="168" spans="1:26" x14ac:dyDescent="0.15">
      <c r="A168">
        <v>167</v>
      </c>
      <c r="B168" s="1" t="str">
        <f>IF(D168="","",'中級(3級～)'!B23)</f>
        <v/>
      </c>
      <c r="C168" s="1" t="str">
        <f>IF(D168="","",'中級(3級～)'!C23)</f>
        <v/>
      </c>
      <c r="D168" t="str">
        <f>'中級(3級～)'!D23&amp;'中級(3級～)'!E23</f>
        <v/>
      </c>
      <c r="E168" t="str">
        <f>IF(D168="","",'中級(3級～)'!F23&amp;"/"&amp;'中級(3級～)'!H23&amp;"/"&amp;'中級(3級～)'!J23)</f>
        <v/>
      </c>
      <c r="F168" s="34" t="str">
        <f>IF(D168="","",団体設定!$B$5&amp;"年"&amp;団体設定!$D$5&amp;団体設定!$E$5&amp;団体設定!$F$5&amp;団体設定!$G$5)</f>
        <v/>
      </c>
      <c r="G168" s="33" t="str">
        <f t="shared" si="18"/>
        <v/>
      </c>
      <c r="H168" t="str">
        <f>'中級(3級～)'!Z23</f>
        <v/>
      </c>
      <c r="I168" t="str">
        <f>IF(D168="","",VLOOKUP(H168,計算!$B$16:$C$219,2,FALSE))</f>
        <v/>
      </c>
      <c r="J168" s="44" t="s">
        <v>65</v>
      </c>
      <c r="K168">
        <f t="shared" si="19"/>
        <v>0</v>
      </c>
      <c r="L168" s="52" t="e">
        <f t="shared" si="20"/>
        <v>#VALUE!</v>
      </c>
      <c r="M168" t="e">
        <f t="shared" si="21"/>
        <v>#VALUE!</v>
      </c>
      <c r="N168" t="str">
        <f t="shared" si="22"/>
        <v/>
      </c>
      <c r="O168" s="34" t="str">
        <f t="shared" si="26"/>
        <v/>
      </c>
      <c r="P168" s="34">
        <f>IF(H168="不合格","",'中級(3級～)'!D23)</f>
        <v>0</v>
      </c>
      <c r="Q168" s="34">
        <f>IF(H168="不合格","",'中級(3級～)'!E23)</f>
        <v>0</v>
      </c>
      <c r="R168" s="34">
        <f>IF(H168="不合格","",'中級(3級～)'!F23)</f>
        <v>0</v>
      </c>
      <c r="S168" s="34">
        <f>IF(H168="不合格","",'中級(3級～)'!H23)</f>
        <v>0</v>
      </c>
      <c r="T168" s="34">
        <f>IF(H168="不合格","",'中級(3級～)'!J23)</f>
        <v>0</v>
      </c>
      <c r="U168" t="e">
        <f>IF(H168="不合格",0,VLOOKUP(H168,計算!$U$2:$V$62,2,FALSE))</f>
        <v>#N/A</v>
      </c>
      <c r="V168" t="e">
        <f>IF(U168=0,"不合格",VLOOKUP(U168,計算!$T$3:$V$63,2))</f>
        <v>#N/A</v>
      </c>
      <c r="W168" t="str">
        <f t="shared" si="24"/>
        <v/>
      </c>
      <c r="X168" t="e">
        <f t="shared" si="25"/>
        <v>#N/A</v>
      </c>
      <c r="Y168" t="str">
        <f>IF(D168="","",団体設定!$B$7)</f>
        <v/>
      </c>
      <c r="Z168" t="str">
        <f>IF(D168="","",団体設定!$B$8)</f>
        <v/>
      </c>
    </row>
    <row r="169" spans="1:26" x14ac:dyDescent="0.15">
      <c r="A169">
        <v>168</v>
      </c>
      <c r="B169" s="1" t="str">
        <f>IF(D169="","",'中級(3級～)'!B24)</f>
        <v/>
      </c>
      <c r="C169" s="1" t="str">
        <f>IF(D169="","",'中級(3級～)'!C24)</f>
        <v/>
      </c>
      <c r="D169" t="str">
        <f>'中級(3級～)'!D24&amp;'中級(3級～)'!E24</f>
        <v/>
      </c>
      <c r="E169" t="str">
        <f>IF(D169="","",'中級(3級～)'!F24&amp;"/"&amp;'中級(3級～)'!H24&amp;"/"&amp;'中級(3級～)'!J24)</f>
        <v/>
      </c>
      <c r="F169" s="34" t="str">
        <f>IF(D169="","",団体設定!$B$5&amp;"年"&amp;団体設定!$D$5&amp;団体設定!$E$5&amp;団体設定!$F$5&amp;団体設定!$G$5)</f>
        <v/>
      </c>
      <c r="G169" s="33" t="str">
        <f t="shared" si="18"/>
        <v/>
      </c>
      <c r="H169" t="str">
        <f>'中級(3級～)'!Z24</f>
        <v/>
      </c>
      <c r="I169" t="str">
        <f>IF(D169="","",VLOOKUP(H169,計算!$B$16:$C$219,2,FALSE))</f>
        <v/>
      </c>
      <c r="J169" s="44" t="s">
        <v>65</v>
      </c>
      <c r="K169">
        <f t="shared" si="19"/>
        <v>0</v>
      </c>
      <c r="L169" s="52" t="e">
        <f t="shared" si="20"/>
        <v>#VALUE!</v>
      </c>
      <c r="M169" t="e">
        <f t="shared" si="21"/>
        <v>#VALUE!</v>
      </c>
      <c r="N169" t="str">
        <f t="shared" si="22"/>
        <v/>
      </c>
      <c r="O169" s="34" t="str">
        <f t="shared" si="26"/>
        <v/>
      </c>
      <c r="P169" s="34">
        <f>IF(H169="不合格","",'中級(3級～)'!D24)</f>
        <v>0</v>
      </c>
      <c r="Q169" s="34">
        <f>IF(H169="不合格","",'中級(3級～)'!E24)</f>
        <v>0</v>
      </c>
      <c r="R169" s="34">
        <f>IF(H169="不合格","",'中級(3級～)'!F24)</f>
        <v>0</v>
      </c>
      <c r="S169" s="34">
        <f>IF(H169="不合格","",'中級(3級～)'!H24)</f>
        <v>0</v>
      </c>
      <c r="T169" s="34">
        <f>IF(H169="不合格","",'中級(3級～)'!J24)</f>
        <v>0</v>
      </c>
      <c r="U169" t="e">
        <f>IF(H169="不合格",0,VLOOKUP(H169,計算!$U$2:$V$62,2,FALSE))</f>
        <v>#N/A</v>
      </c>
      <c r="V169" t="e">
        <f>IF(U169=0,"不合格",VLOOKUP(U169,計算!$T$3:$V$63,2))</f>
        <v>#N/A</v>
      </c>
      <c r="W169" t="str">
        <f t="shared" si="24"/>
        <v/>
      </c>
      <c r="X169" t="e">
        <f t="shared" si="25"/>
        <v>#N/A</v>
      </c>
      <c r="Y169" t="str">
        <f>IF(D169="","",団体設定!$B$7)</f>
        <v/>
      </c>
      <c r="Z169" t="str">
        <f>IF(D169="","",団体設定!$B$8)</f>
        <v/>
      </c>
    </row>
    <row r="170" spans="1:26" x14ac:dyDescent="0.15">
      <c r="A170">
        <v>169</v>
      </c>
      <c r="B170" s="1" t="str">
        <f>IF(D170="","",'中級(3級～)'!B25)</f>
        <v/>
      </c>
      <c r="C170" s="1" t="str">
        <f>IF(D170="","",'中級(3級～)'!C25)</f>
        <v/>
      </c>
      <c r="D170" t="str">
        <f>'中級(3級～)'!D25&amp;'中級(3級～)'!E25</f>
        <v/>
      </c>
      <c r="E170" t="str">
        <f>IF(D170="","",'中級(3級～)'!F25&amp;"/"&amp;'中級(3級～)'!H25&amp;"/"&amp;'中級(3級～)'!J25)</f>
        <v/>
      </c>
      <c r="F170" s="34" t="str">
        <f>IF(D170="","",団体設定!$B$5&amp;"年"&amp;団体設定!$D$5&amp;団体設定!$E$5&amp;団体設定!$F$5&amp;団体設定!$G$5)</f>
        <v/>
      </c>
      <c r="G170" s="33" t="str">
        <f t="shared" si="18"/>
        <v/>
      </c>
      <c r="H170" t="str">
        <f>'中級(3級～)'!Z25</f>
        <v/>
      </c>
      <c r="I170" t="str">
        <f>IF(D170="","",VLOOKUP(H170,計算!$B$16:$C$219,2,FALSE))</f>
        <v/>
      </c>
      <c r="J170" s="44" t="s">
        <v>65</v>
      </c>
      <c r="K170">
        <f t="shared" si="19"/>
        <v>0</v>
      </c>
      <c r="L170" s="52" t="e">
        <f t="shared" si="20"/>
        <v>#VALUE!</v>
      </c>
      <c r="M170" t="e">
        <f t="shared" si="21"/>
        <v>#VALUE!</v>
      </c>
      <c r="N170" t="str">
        <f t="shared" si="22"/>
        <v/>
      </c>
      <c r="O170" s="34" t="str">
        <f t="shared" si="26"/>
        <v/>
      </c>
      <c r="P170" s="34">
        <f>IF(H170="不合格","",'中級(3級～)'!D25)</f>
        <v>0</v>
      </c>
      <c r="Q170" s="34">
        <f>IF(H170="不合格","",'中級(3級～)'!E25)</f>
        <v>0</v>
      </c>
      <c r="R170" s="34">
        <f>IF(H170="不合格","",'中級(3級～)'!F25)</f>
        <v>0</v>
      </c>
      <c r="S170" s="34">
        <f>IF(H170="不合格","",'中級(3級～)'!H25)</f>
        <v>0</v>
      </c>
      <c r="T170" s="34">
        <f>IF(H170="不合格","",'中級(3級～)'!J25)</f>
        <v>0</v>
      </c>
      <c r="U170" t="e">
        <f>IF(H170="不合格",0,VLOOKUP(H170,計算!$U$2:$V$62,2,FALSE))</f>
        <v>#N/A</v>
      </c>
      <c r="V170" t="e">
        <f>IF(U170=0,"不合格",VLOOKUP(U170,計算!$T$3:$V$63,2))</f>
        <v>#N/A</v>
      </c>
      <c r="W170" t="str">
        <f t="shared" si="24"/>
        <v/>
      </c>
      <c r="X170" t="e">
        <f t="shared" si="25"/>
        <v>#N/A</v>
      </c>
      <c r="Y170" t="str">
        <f>IF(D170="","",団体設定!$B$7)</f>
        <v/>
      </c>
      <c r="Z170" t="str">
        <f>IF(D170="","",団体設定!$B$8)</f>
        <v/>
      </c>
    </row>
    <row r="171" spans="1:26" x14ac:dyDescent="0.15">
      <c r="A171">
        <v>170</v>
      </c>
      <c r="B171" s="1" t="str">
        <f>IF(D171="","",'中級(3級～)'!B26)</f>
        <v/>
      </c>
      <c r="C171" s="1" t="str">
        <f>IF(D171="","",'中級(3級～)'!C26)</f>
        <v/>
      </c>
      <c r="D171" t="str">
        <f>'中級(3級～)'!D26&amp;'中級(3級～)'!E26</f>
        <v/>
      </c>
      <c r="E171" t="str">
        <f>IF(D171="","",'中級(3級～)'!F26&amp;"/"&amp;'中級(3級～)'!H26&amp;"/"&amp;'中級(3級～)'!J26)</f>
        <v/>
      </c>
      <c r="F171" s="34" t="str">
        <f>IF(D171="","",団体設定!$B$5&amp;"年"&amp;団体設定!$D$5&amp;団体設定!$E$5&amp;団体設定!$F$5&amp;団体設定!$G$5)</f>
        <v/>
      </c>
      <c r="G171" s="33" t="str">
        <f t="shared" si="18"/>
        <v/>
      </c>
      <c r="H171" t="str">
        <f>'中級(3級～)'!Z26</f>
        <v/>
      </c>
      <c r="I171" t="str">
        <f>IF(D171="","",VLOOKUP(H171,計算!$B$16:$C$219,2,FALSE))</f>
        <v/>
      </c>
      <c r="J171" s="44" t="s">
        <v>65</v>
      </c>
      <c r="K171">
        <f t="shared" si="19"/>
        <v>0</v>
      </c>
      <c r="L171" s="52" t="e">
        <f t="shared" si="20"/>
        <v>#VALUE!</v>
      </c>
      <c r="M171" t="e">
        <f t="shared" si="21"/>
        <v>#VALUE!</v>
      </c>
      <c r="N171" t="str">
        <f t="shared" si="22"/>
        <v/>
      </c>
      <c r="O171" s="34" t="str">
        <f t="shared" si="26"/>
        <v/>
      </c>
      <c r="P171" s="34">
        <f>IF(H171="不合格","",'中級(3級～)'!D26)</f>
        <v>0</v>
      </c>
      <c r="Q171" s="34">
        <f>IF(H171="不合格","",'中級(3級～)'!E26)</f>
        <v>0</v>
      </c>
      <c r="R171" s="34">
        <f>IF(H171="不合格","",'中級(3級～)'!F26)</f>
        <v>0</v>
      </c>
      <c r="S171" s="34">
        <f>IF(H171="不合格","",'中級(3級～)'!H26)</f>
        <v>0</v>
      </c>
      <c r="T171" s="34">
        <f>IF(H171="不合格","",'中級(3級～)'!J26)</f>
        <v>0</v>
      </c>
      <c r="U171" t="e">
        <f>IF(H171="不合格",0,VLOOKUP(H171,計算!$U$2:$V$62,2,FALSE))</f>
        <v>#N/A</v>
      </c>
      <c r="V171" t="e">
        <f>IF(U171=0,"不合格",VLOOKUP(U171,計算!$T$3:$V$63,2))</f>
        <v>#N/A</v>
      </c>
      <c r="W171" t="str">
        <f t="shared" si="24"/>
        <v/>
      </c>
      <c r="X171" t="e">
        <f t="shared" si="25"/>
        <v>#N/A</v>
      </c>
      <c r="Y171" t="str">
        <f>IF(D171="","",団体設定!$B$7)</f>
        <v/>
      </c>
      <c r="Z171" t="str">
        <f>IF(D171="","",団体設定!$B$8)</f>
        <v/>
      </c>
    </row>
    <row r="172" spans="1:26" x14ac:dyDescent="0.15">
      <c r="A172">
        <v>171</v>
      </c>
      <c r="B172" s="1" t="str">
        <f>IF(D172="","",'中級(3級～)'!B27)</f>
        <v/>
      </c>
      <c r="C172" s="1" t="str">
        <f>IF(D172="","",'中級(3級～)'!C27)</f>
        <v/>
      </c>
      <c r="D172" t="str">
        <f>'中級(3級～)'!D27&amp;'中級(3級～)'!E27</f>
        <v/>
      </c>
      <c r="E172" t="str">
        <f>IF(D172="","",'中級(3級～)'!F27&amp;"/"&amp;'中級(3級～)'!H27&amp;"/"&amp;'中級(3級～)'!J27)</f>
        <v/>
      </c>
      <c r="F172" s="34" t="str">
        <f>IF(D172="","",団体設定!$B$5&amp;"年"&amp;団体設定!$D$5&amp;団体設定!$E$5&amp;団体設定!$F$5&amp;団体設定!$G$5)</f>
        <v/>
      </c>
      <c r="G172" s="33" t="str">
        <f t="shared" si="18"/>
        <v/>
      </c>
      <c r="H172" t="str">
        <f>'中級(3級～)'!Z27</f>
        <v/>
      </c>
      <c r="I172" t="str">
        <f>IF(D172="","",VLOOKUP(H172,計算!$B$16:$C$219,2,FALSE))</f>
        <v/>
      </c>
      <c r="J172" s="44" t="s">
        <v>65</v>
      </c>
      <c r="K172">
        <f t="shared" si="19"/>
        <v>0</v>
      </c>
      <c r="L172" s="52" t="e">
        <f t="shared" si="20"/>
        <v>#VALUE!</v>
      </c>
      <c r="M172" t="e">
        <f t="shared" si="21"/>
        <v>#VALUE!</v>
      </c>
      <c r="N172" t="str">
        <f t="shared" si="22"/>
        <v/>
      </c>
      <c r="O172" s="34" t="str">
        <f t="shared" si="26"/>
        <v/>
      </c>
      <c r="P172" s="34">
        <f>IF(H172="不合格","",'中級(3級～)'!D27)</f>
        <v>0</v>
      </c>
      <c r="Q172" s="34">
        <f>IF(H172="不合格","",'中級(3級～)'!E27)</f>
        <v>0</v>
      </c>
      <c r="R172" s="34">
        <f>IF(H172="不合格","",'中級(3級～)'!F27)</f>
        <v>0</v>
      </c>
      <c r="S172" s="34">
        <f>IF(H172="不合格","",'中級(3級～)'!H27)</f>
        <v>0</v>
      </c>
      <c r="T172" s="34">
        <f>IF(H172="不合格","",'中級(3級～)'!J27)</f>
        <v>0</v>
      </c>
      <c r="U172" t="e">
        <f>IF(H172="不合格",0,VLOOKUP(H172,計算!$U$2:$V$62,2,FALSE))</f>
        <v>#N/A</v>
      </c>
      <c r="V172" t="e">
        <f>IF(U172=0,"不合格",VLOOKUP(U172,計算!$T$3:$V$63,2))</f>
        <v>#N/A</v>
      </c>
      <c r="W172" t="str">
        <f t="shared" si="24"/>
        <v/>
      </c>
      <c r="X172" t="e">
        <f t="shared" si="25"/>
        <v>#N/A</v>
      </c>
      <c r="Y172" t="str">
        <f>IF(D172="","",団体設定!$B$7)</f>
        <v/>
      </c>
      <c r="Z172" t="str">
        <f>IF(D172="","",団体設定!$B$8)</f>
        <v/>
      </c>
    </row>
    <row r="173" spans="1:26" x14ac:dyDescent="0.15">
      <c r="A173">
        <v>172</v>
      </c>
      <c r="B173" s="1" t="str">
        <f>IF(D173="","",'中級(3級～)'!B28)</f>
        <v/>
      </c>
      <c r="C173" s="1" t="str">
        <f>IF(D173="","",'中級(3級～)'!C28)</f>
        <v/>
      </c>
      <c r="D173" t="str">
        <f>'中級(3級～)'!D28&amp;'中級(3級～)'!E28</f>
        <v/>
      </c>
      <c r="E173" t="str">
        <f>IF(D173="","",'中級(3級～)'!F28&amp;"/"&amp;'中級(3級～)'!H28&amp;"/"&amp;'中級(3級～)'!J28)</f>
        <v/>
      </c>
      <c r="F173" s="34" t="str">
        <f>IF(D173="","",団体設定!$B$5&amp;"年"&amp;団体設定!$D$5&amp;団体設定!$E$5&amp;団体設定!$F$5&amp;団体設定!$G$5)</f>
        <v/>
      </c>
      <c r="G173" s="33" t="str">
        <f t="shared" si="18"/>
        <v/>
      </c>
      <c r="H173" t="str">
        <f>'中級(3級～)'!Z28</f>
        <v/>
      </c>
      <c r="I173" t="str">
        <f>IF(D173="","",VLOOKUP(H173,計算!$B$16:$C$219,2,FALSE))</f>
        <v/>
      </c>
      <c r="J173" s="44" t="s">
        <v>65</v>
      </c>
      <c r="K173">
        <f t="shared" si="19"/>
        <v>0</v>
      </c>
      <c r="L173" s="52" t="e">
        <f t="shared" si="20"/>
        <v>#VALUE!</v>
      </c>
      <c r="M173" t="e">
        <f t="shared" si="21"/>
        <v>#VALUE!</v>
      </c>
      <c r="N173" t="str">
        <f t="shared" si="22"/>
        <v/>
      </c>
      <c r="O173" s="34" t="str">
        <f t="shared" si="26"/>
        <v/>
      </c>
      <c r="P173" s="34">
        <f>IF(H173="不合格","",'中級(3級～)'!D28)</f>
        <v>0</v>
      </c>
      <c r="Q173" s="34">
        <f>IF(H173="不合格","",'中級(3級～)'!E28)</f>
        <v>0</v>
      </c>
      <c r="R173" s="34">
        <f>IF(H173="不合格","",'中級(3級～)'!F28)</f>
        <v>0</v>
      </c>
      <c r="S173" s="34">
        <f>IF(H173="不合格","",'中級(3級～)'!H28)</f>
        <v>0</v>
      </c>
      <c r="T173" s="34">
        <f>IF(H173="不合格","",'中級(3級～)'!J28)</f>
        <v>0</v>
      </c>
      <c r="U173" t="e">
        <f>IF(H173="不合格",0,VLOOKUP(H173,計算!$U$2:$V$62,2,FALSE))</f>
        <v>#N/A</v>
      </c>
      <c r="V173" t="e">
        <f>IF(U173=0,"不合格",VLOOKUP(U173,計算!$T$3:$V$63,2))</f>
        <v>#N/A</v>
      </c>
      <c r="W173" t="str">
        <f t="shared" si="24"/>
        <v/>
      </c>
      <c r="X173" t="e">
        <f t="shared" si="25"/>
        <v>#N/A</v>
      </c>
      <c r="Y173" t="str">
        <f>IF(D173="","",団体設定!$B$7)</f>
        <v/>
      </c>
      <c r="Z173" t="str">
        <f>IF(D173="","",団体設定!$B$8)</f>
        <v/>
      </c>
    </row>
    <row r="174" spans="1:26" x14ac:dyDescent="0.15">
      <c r="A174">
        <v>173</v>
      </c>
      <c r="B174" s="1" t="str">
        <f>IF(D174="","",'中級(3級～)'!B29)</f>
        <v/>
      </c>
      <c r="C174" s="1" t="str">
        <f>IF(D174="","",'中級(3級～)'!C29)</f>
        <v/>
      </c>
      <c r="D174" t="str">
        <f>'中級(3級～)'!D29&amp;'中級(3級～)'!E29</f>
        <v/>
      </c>
      <c r="E174" t="str">
        <f>IF(D174="","",'中級(3級～)'!F29&amp;"/"&amp;'中級(3級～)'!H29&amp;"/"&amp;'中級(3級～)'!J29)</f>
        <v/>
      </c>
      <c r="F174" s="34" t="str">
        <f>IF(D174="","",団体設定!$B$5&amp;"年"&amp;団体設定!$D$5&amp;団体設定!$E$5&amp;団体設定!$F$5&amp;団体設定!$G$5)</f>
        <v/>
      </c>
      <c r="G174" s="33" t="str">
        <f t="shared" si="18"/>
        <v/>
      </c>
      <c r="H174" t="str">
        <f>'中級(3級～)'!Z29</f>
        <v/>
      </c>
      <c r="I174" t="str">
        <f>IF(D174="","",VLOOKUP(H174,計算!$B$16:$C$219,2,FALSE))</f>
        <v/>
      </c>
      <c r="J174" s="44" t="s">
        <v>65</v>
      </c>
      <c r="K174">
        <f t="shared" si="19"/>
        <v>0</v>
      </c>
      <c r="L174" s="52" t="e">
        <f t="shared" si="20"/>
        <v>#VALUE!</v>
      </c>
      <c r="M174" t="e">
        <f t="shared" si="21"/>
        <v>#VALUE!</v>
      </c>
      <c r="N174" t="str">
        <f t="shared" si="22"/>
        <v/>
      </c>
      <c r="O174" s="34" t="str">
        <f t="shared" si="26"/>
        <v/>
      </c>
      <c r="P174" s="34">
        <f>IF(H174="不合格","",'中級(3級～)'!D29)</f>
        <v>0</v>
      </c>
      <c r="Q174" s="34">
        <f>IF(H174="不合格","",'中級(3級～)'!E29)</f>
        <v>0</v>
      </c>
      <c r="R174" s="34">
        <f>IF(H174="不合格","",'中級(3級～)'!F29)</f>
        <v>0</v>
      </c>
      <c r="S174" s="34">
        <f>IF(H174="不合格","",'中級(3級～)'!H29)</f>
        <v>0</v>
      </c>
      <c r="T174" s="34">
        <f>IF(H174="不合格","",'中級(3級～)'!J29)</f>
        <v>0</v>
      </c>
      <c r="U174" t="e">
        <f>IF(H174="不合格",0,VLOOKUP(H174,計算!$U$2:$V$62,2,FALSE))</f>
        <v>#N/A</v>
      </c>
      <c r="V174" t="e">
        <f>IF(U174=0,"不合格",VLOOKUP(U174,計算!$T$3:$V$63,2))</f>
        <v>#N/A</v>
      </c>
      <c r="W174" t="str">
        <f t="shared" si="24"/>
        <v/>
      </c>
      <c r="X174" t="e">
        <f t="shared" si="25"/>
        <v>#N/A</v>
      </c>
      <c r="Y174" t="str">
        <f>IF(D174="","",団体設定!$B$7)</f>
        <v/>
      </c>
      <c r="Z174" t="str">
        <f>IF(D174="","",団体設定!$B$8)</f>
        <v/>
      </c>
    </row>
    <row r="175" spans="1:26" x14ac:dyDescent="0.15">
      <c r="A175">
        <v>174</v>
      </c>
      <c r="B175" s="1" t="str">
        <f>IF(D175="","",'中級(3級～)'!B30)</f>
        <v/>
      </c>
      <c r="C175" s="1" t="str">
        <f>IF(D175="","",'中級(3級～)'!C30)</f>
        <v/>
      </c>
      <c r="D175" t="str">
        <f>'中級(3級～)'!D30&amp;'中級(3級～)'!E30</f>
        <v/>
      </c>
      <c r="E175" t="str">
        <f>IF(D175="","",'中級(3級～)'!F30&amp;"/"&amp;'中級(3級～)'!H30&amp;"/"&amp;'中級(3級～)'!J30)</f>
        <v/>
      </c>
      <c r="F175" s="34" t="str">
        <f>IF(D175="","",団体設定!$B$5&amp;"年"&amp;団体設定!$D$5&amp;団体設定!$E$5&amp;団体設定!$F$5&amp;団体設定!$G$5)</f>
        <v/>
      </c>
      <c r="G175" s="33" t="str">
        <f t="shared" si="18"/>
        <v/>
      </c>
      <c r="H175" t="str">
        <f>'中級(3級～)'!Z30</f>
        <v/>
      </c>
      <c r="I175" t="str">
        <f>IF(D175="","",VLOOKUP(H175,計算!$B$16:$C$219,2,FALSE))</f>
        <v/>
      </c>
      <c r="J175" s="44" t="s">
        <v>65</v>
      </c>
      <c r="K175">
        <f t="shared" si="19"/>
        <v>0</v>
      </c>
      <c r="L175" s="52" t="e">
        <f t="shared" si="20"/>
        <v>#VALUE!</v>
      </c>
      <c r="M175" t="e">
        <f t="shared" si="21"/>
        <v>#VALUE!</v>
      </c>
      <c r="N175" t="str">
        <f t="shared" si="22"/>
        <v/>
      </c>
      <c r="O175" s="34" t="str">
        <f t="shared" si="26"/>
        <v/>
      </c>
      <c r="P175" s="34">
        <f>IF(H175="不合格","",'中級(3級～)'!D30)</f>
        <v>0</v>
      </c>
      <c r="Q175" s="34">
        <f>IF(H175="不合格","",'中級(3級～)'!E30)</f>
        <v>0</v>
      </c>
      <c r="R175" s="34">
        <f>IF(H175="不合格","",'中級(3級～)'!F30)</f>
        <v>0</v>
      </c>
      <c r="S175" s="34">
        <f>IF(H175="不合格","",'中級(3級～)'!H30)</f>
        <v>0</v>
      </c>
      <c r="T175" s="34">
        <f>IF(H175="不合格","",'中級(3級～)'!J30)</f>
        <v>0</v>
      </c>
      <c r="U175" t="e">
        <f>IF(H175="不合格",0,VLOOKUP(H175,計算!$U$2:$V$62,2,FALSE))</f>
        <v>#N/A</v>
      </c>
      <c r="V175" t="e">
        <f>IF(U175=0,"不合格",VLOOKUP(U175,計算!$T$3:$V$63,2))</f>
        <v>#N/A</v>
      </c>
      <c r="W175" t="str">
        <f t="shared" si="24"/>
        <v/>
      </c>
      <c r="X175" t="e">
        <f t="shared" si="25"/>
        <v>#N/A</v>
      </c>
      <c r="Y175" t="str">
        <f>IF(D175="","",団体設定!$B$7)</f>
        <v/>
      </c>
      <c r="Z175" t="str">
        <f>IF(D175="","",団体設定!$B$8)</f>
        <v/>
      </c>
    </row>
    <row r="176" spans="1:26" x14ac:dyDescent="0.15">
      <c r="A176">
        <v>175</v>
      </c>
      <c r="B176" s="1" t="str">
        <f>IF(D176="","",'中級(3級～)'!B31)</f>
        <v/>
      </c>
      <c r="C176" s="1" t="str">
        <f>IF(D176="","",'中級(3級～)'!C31)</f>
        <v/>
      </c>
      <c r="D176" t="str">
        <f>'中級(3級～)'!D31&amp;'中級(3級～)'!E31</f>
        <v/>
      </c>
      <c r="E176" t="str">
        <f>IF(D176="","",'中級(3級～)'!F31&amp;"/"&amp;'中級(3級～)'!H31&amp;"/"&amp;'中級(3級～)'!J31)</f>
        <v/>
      </c>
      <c r="F176" s="34" t="str">
        <f>IF(D176="","",団体設定!$B$5&amp;"年"&amp;団体設定!$D$5&amp;団体設定!$E$5&amp;団体設定!$F$5&amp;団体設定!$G$5)</f>
        <v/>
      </c>
      <c r="G176" s="33" t="str">
        <f t="shared" si="18"/>
        <v/>
      </c>
      <c r="H176" t="str">
        <f>'中級(3級～)'!Z31</f>
        <v/>
      </c>
      <c r="I176" t="str">
        <f>IF(D176="","",VLOOKUP(H176,計算!$B$16:$C$219,2,FALSE))</f>
        <v/>
      </c>
      <c r="J176" s="44" t="s">
        <v>65</v>
      </c>
      <c r="K176">
        <f t="shared" si="19"/>
        <v>0</v>
      </c>
      <c r="L176" s="52" t="e">
        <f t="shared" si="20"/>
        <v>#VALUE!</v>
      </c>
      <c r="M176" t="e">
        <f t="shared" si="21"/>
        <v>#VALUE!</v>
      </c>
      <c r="N176" t="str">
        <f t="shared" si="22"/>
        <v/>
      </c>
      <c r="O176" s="34" t="str">
        <f t="shared" si="26"/>
        <v/>
      </c>
      <c r="P176" s="34">
        <f>IF(H176="不合格","",'中級(3級～)'!D31)</f>
        <v>0</v>
      </c>
      <c r="Q176" s="34">
        <f>IF(H176="不合格","",'中級(3級～)'!E31)</f>
        <v>0</v>
      </c>
      <c r="R176" s="34">
        <f>IF(H176="不合格","",'中級(3級～)'!F31)</f>
        <v>0</v>
      </c>
      <c r="S176" s="34">
        <f>IF(H176="不合格","",'中級(3級～)'!H31)</f>
        <v>0</v>
      </c>
      <c r="T176" s="34">
        <f>IF(H176="不合格","",'中級(3級～)'!J31)</f>
        <v>0</v>
      </c>
      <c r="U176" t="e">
        <f>IF(H176="不合格",0,VLOOKUP(H176,計算!$U$2:$V$62,2,FALSE))</f>
        <v>#N/A</v>
      </c>
      <c r="V176" t="e">
        <f>IF(U176=0,"不合格",VLOOKUP(U176,計算!$T$3:$V$63,2))</f>
        <v>#N/A</v>
      </c>
      <c r="W176" t="str">
        <f t="shared" si="24"/>
        <v/>
      </c>
      <c r="X176" t="e">
        <f t="shared" si="25"/>
        <v>#N/A</v>
      </c>
      <c r="Y176" t="str">
        <f>IF(D176="","",団体設定!$B$7)</f>
        <v/>
      </c>
      <c r="Z176" t="str">
        <f>IF(D176="","",団体設定!$B$8)</f>
        <v/>
      </c>
    </row>
    <row r="177" spans="1:26" x14ac:dyDescent="0.15">
      <c r="A177">
        <v>176</v>
      </c>
      <c r="B177" s="1" t="str">
        <f>IF(D177="","",'中級(3級～)'!B32)</f>
        <v/>
      </c>
      <c r="C177" s="1" t="str">
        <f>IF(D177="","",'中級(3級～)'!C32)</f>
        <v/>
      </c>
      <c r="D177" t="str">
        <f>'中級(3級～)'!D32&amp;'中級(3級～)'!E32</f>
        <v/>
      </c>
      <c r="E177" t="str">
        <f>IF(D177="","",'中級(3級～)'!F32&amp;"/"&amp;'中級(3級～)'!H32&amp;"/"&amp;'中級(3級～)'!J32)</f>
        <v/>
      </c>
      <c r="F177" s="34" t="str">
        <f>IF(D177="","",団体設定!$B$5&amp;"年"&amp;団体設定!$D$5&amp;団体設定!$E$5&amp;団体設定!$F$5&amp;団体設定!$G$5)</f>
        <v/>
      </c>
      <c r="G177" s="33" t="str">
        <f t="shared" si="18"/>
        <v/>
      </c>
      <c r="H177" t="str">
        <f>'中級(3級～)'!Z32</f>
        <v/>
      </c>
      <c r="I177" t="str">
        <f>IF(D177="","",VLOOKUP(H177,計算!$B$16:$C$219,2,FALSE))</f>
        <v/>
      </c>
      <c r="J177" s="44" t="s">
        <v>65</v>
      </c>
      <c r="K177">
        <f t="shared" si="19"/>
        <v>0</v>
      </c>
      <c r="L177" s="52" t="e">
        <f t="shared" si="20"/>
        <v>#VALUE!</v>
      </c>
      <c r="M177" t="e">
        <f t="shared" si="21"/>
        <v>#VALUE!</v>
      </c>
      <c r="N177" t="str">
        <f t="shared" si="22"/>
        <v/>
      </c>
      <c r="O177" s="34" t="str">
        <f t="shared" si="26"/>
        <v/>
      </c>
      <c r="P177" s="34">
        <f>IF(H177="不合格","",'中級(3級～)'!D32)</f>
        <v>0</v>
      </c>
      <c r="Q177" s="34">
        <f>IF(H177="不合格","",'中級(3級～)'!E32)</f>
        <v>0</v>
      </c>
      <c r="R177" s="34">
        <f>IF(H177="不合格","",'中級(3級～)'!F32)</f>
        <v>0</v>
      </c>
      <c r="S177" s="34">
        <f>IF(H177="不合格","",'中級(3級～)'!H32)</f>
        <v>0</v>
      </c>
      <c r="T177" s="34">
        <f>IF(H177="不合格","",'中級(3級～)'!J32)</f>
        <v>0</v>
      </c>
      <c r="U177" t="e">
        <f>IF(H177="不合格",0,VLOOKUP(H177,計算!$U$2:$V$62,2,FALSE))</f>
        <v>#N/A</v>
      </c>
      <c r="V177" t="e">
        <f>IF(U177=0,"不合格",VLOOKUP(U177,計算!$T$3:$V$63,2))</f>
        <v>#N/A</v>
      </c>
      <c r="W177" t="str">
        <f t="shared" si="24"/>
        <v/>
      </c>
      <c r="X177" t="e">
        <f t="shared" si="25"/>
        <v>#N/A</v>
      </c>
      <c r="Y177" t="str">
        <f>IF(D177="","",団体設定!$B$7)</f>
        <v/>
      </c>
      <c r="Z177" t="str">
        <f>IF(D177="","",団体設定!$B$8)</f>
        <v/>
      </c>
    </row>
    <row r="178" spans="1:26" x14ac:dyDescent="0.15">
      <c r="A178">
        <v>177</v>
      </c>
      <c r="B178" s="1" t="str">
        <f>IF(D178="","",'中級(3級～)'!B33)</f>
        <v/>
      </c>
      <c r="C178" s="1" t="str">
        <f>IF(D178="","",'中級(3級～)'!C33)</f>
        <v/>
      </c>
      <c r="D178" t="str">
        <f>'中級(3級～)'!D33&amp;'中級(3級～)'!E33</f>
        <v/>
      </c>
      <c r="E178" t="str">
        <f>IF(D178="","",'中級(3級～)'!F33&amp;"/"&amp;'中級(3級～)'!H33&amp;"/"&amp;'中級(3級～)'!J33)</f>
        <v/>
      </c>
      <c r="F178" s="34" t="str">
        <f>IF(D178="","",団体設定!$B$5&amp;"年"&amp;団体設定!$D$5&amp;団体設定!$E$5&amp;団体設定!$F$5&amp;団体設定!$G$5)</f>
        <v/>
      </c>
      <c r="G178" s="33" t="str">
        <f t="shared" si="18"/>
        <v/>
      </c>
      <c r="H178" t="str">
        <f>'中級(3級～)'!Z33</f>
        <v/>
      </c>
      <c r="I178" t="str">
        <f>IF(D178="","",VLOOKUP(H178,計算!$B$16:$C$219,2,FALSE))</f>
        <v/>
      </c>
      <c r="J178" s="44" t="s">
        <v>65</v>
      </c>
      <c r="K178">
        <f t="shared" si="19"/>
        <v>0</v>
      </c>
      <c r="L178" s="52" t="e">
        <f t="shared" si="20"/>
        <v>#VALUE!</v>
      </c>
      <c r="M178" t="e">
        <f t="shared" si="21"/>
        <v>#VALUE!</v>
      </c>
      <c r="N178" t="str">
        <f t="shared" si="22"/>
        <v/>
      </c>
      <c r="O178" s="34" t="str">
        <f t="shared" si="26"/>
        <v/>
      </c>
      <c r="P178" s="34">
        <f>IF(H178="不合格","",'中級(3級～)'!D33)</f>
        <v>0</v>
      </c>
      <c r="Q178" s="34">
        <f>IF(H178="不合格","",'中級(3級～)'!E33)</f>
        <v>0</v>
      </c>
      <c r="R178" s="34">
        <f>IF(H178="不合格","",'中級(3級～)'!F33)</f>
        <v>0</v>
      </c>
      <c r="S178" s="34">
        <f>IF(H178="不合格","",'中級(3級～)'!H33)</f>
        <v>0</v>
      </c>
      <c r="T178" s="34">
        <f>IF(H178="不合格","",'中級(3級～)'!J33)</f>
        <v>0</v>
      </c>
      <c r="U178" t="e">
        <f>IF(H178="不合格",0,VLOOKUP(H178,計算!$U$2:$V$62,2,FALSE))</f>
        <v>#N/A</v>
      </c>
      <c r="V178" t="e">
        <f>IF(U178=0,"不合格",VLOOKUP(U178,計算!$T$3:$V$63,2))</f>
        <v>#N/A</v>
      </c>
      <c r="W178" t="str">
        <f t="shared" si="24"/>
        <v/>
      </c>
      <c r="X178" t="e">
        <f t="shared" si="25"/>
        <v>#N/A</v>
      </c>
      <c r="Y178" t="str">
        <f>IF(D178="","",団体設定!$B$7)</f>
        <v/>
      </c>
      <c r="Z178" t="str">
        <f>IF(D178="","",団体設定!$B$8)</f>
        <v/>
      </c>
    </row>
    <row r="179" spans="1:26" x14ac:dyDescent="0.15">
      <c r="A179">
        <v>178</v>
      </c>
      <c r="B179" s="1" t="str">
        <f>IF(D179="","",'中級(3級～)'!B34)</f>
        <v/>
      </c>
      <c r="C179" s="1" t="str">
        <f>IF(D179="","",'中級(3級～)'!C34)</f>
        <v/>
      </c>
      <c r="D179" t="str">
        <f>'中級(3級～)'!D34&amp;'中級(3級～)'!E34</f>
        <v/>
      </c>
      <c r="E179" t="str">
        <f>IF(D179="","",'中級(3級～)'!F34&amp;"/"&amp;'中級(3級～)'!H34&amp;"/"&amp;'中級(3級～)'!J34)</f>
        <v/>
      </c>
      <c r="F179" s="34" t="str">
        <f>IF(D179="","",団体設定!$B$5&amp;"年"&amp;団体設定!$D$5&amp;団体設定!$E$5&amp;団体設定!$F$5&amp;団体設定!$G$5)</f>
        <v/>
      </c>
      <c r="G179" s="33" t="str">
        <f t="shared" si="18"/>
        <v/>
      </c>
      <c r="H179" t="str">
        <f>'中級(3級～)'!Z34</f>
        <v/>
      </c>
      <c r="I179" t="str">
        <f>IF(D179="","",VLOOKUP(H179,計算!$B$16:$C$219,2,FALSE))</f>
        <v/>
      </c>
      <c r="J179" s="44" t="s">
        <v>65</v>
      </c>
      <c r="K179">
        <f t="shared" si="19"/>
        <v>0</v>
      </c>
      <c r="L179" s="52" t="e">
        <f t="shared" si="20"/>
        <v>#VALUE!</v>
      </c>
      <c r="M179" t="e">
        <f t="shared" si="21"/>
        <v>#VALUE!</v>
      </c>
      <c r="N179" t="str">
        <f t="shared" si="22"/>
        <v/>
      </c>
      <c r="O179" s="34" t="str">
        <f t="shared" si="26"/>
        <v/>
      </c>
      <c r="P179" s="34">
        <f>IF(H179="不合格","",'中級(3級～)'!D34)</f>
        <v>0</v>
      </c>
      <c r="Q179" s="34">
        <f>IF(H179="不合格","",'中級(3級～)'!E34)</f>
        <v>0</v>
      </c>
      <c r="R179" s="34">
        <f>IF(H179="不合格","",'中級(3級～)'!F34)</f>
        <v>0</v>
      </c>
      <c r="S179" s="34">
        <f>IF(H179="不合格","",'中級(3級～)'!H34)</f>
        <v>0</v>
      </c>
      <c r="T179" s="34">
        <f>IF(H179="不合格","",'中級(3級～)'!J34)</f>
        <v>0</v>
      </c>
      <c r="U179" t="e">
        <f>IF(H179="不合格",0,VLOOKUP(H179,計算!$U$2:$V$62,2,FALSE))</f>
        <v>#N/A</v>
      </c>
      <c r="V179" t="e">
        <f>IF(U179=0,"不合格",VLOOKUP(U179,計算!$T$3:$V$63,2))</f>
        <v>#N/A</v>
      </c>
      <c r="W179" t="str">
        <f t="shared" si="24"/>
        <v/>
      </c>
      <c r="X179" t="e">
        <f t="shared" si="25"/>
        <v>#N/A</v>
      </c>
      <c r="Y179" t="str">
        <f>IF(D179="","",団体設定!$B$7)</f>
        <v/>
      </c>
      <c r="Z179" t="str">
        <f>IF(D179="","",団体設定!$B$8)</f>
        <v/>
      </c>
    </row>
    <row r="180" spans="1:26" x14ac:dyDescent="0.15">
      <c r="A180">
        <v>179</v>
      </c>
      <c r="B180" s="1" t="str">
        <f>IF(D180="","",'中級(3級～)'!B35)</f>
        <v/>
      </c>
      <c r="C180" s="1" t="str">
        <f>IF(D180="","",'中級(3級～)'!C35)</f>
        <v/>
      </c>
      <c r="D180" t="str">
        <f>'中級(3級～)'!D35&amp;'中級(3級～)'!E35</f>
        <v/>
      </c>
      <c r="E180" t="str">
        <f>IF(D180="","",'中級(3級～)'!F35&amp;"/"&amp;'中級(3級～)'!H35&amp;"/"&amp;'中級(3級～)'!J35)</f>
        <v/>
      </c>
      <c r="F180" s="34" t="str">
        <f>IF(D180="","",団体設定!$B$5&amp;"年"&amp;団体設定!$D$5&amp;団体設定!$E$5&amp;団体設定!$F$5&amp;団体設定!$G$5)</f>
        <v/>
      </c>
      <c r="G180" s="33" t="str">
        <f t="shared" si="18"/>
        <v/>
      </c>
      <c r="H180" t="str">
        <f>'中級(3級～)'!Z35</f>
        <v/>
      </c>
      <c r="I180" t="str">
        <f>IF(D180="","",VLOOKUP(H180,計算!$B$16:$C$219,2,FALSE))</f>
        <v/>
      </c>
      <c r="J180" s="44" t="s">
        <v>65</v>
      </c>
      <c r="K180">
        <f t="shared" si="19"/>
        <v>0</v>
      </c>
      <c r="L180" s="52" t="e">
        <f t="shared" si="20"/>
        <v>#VALUE!</v>
      </c>
      <c r="M180" t="e">
        <f t="shared" si="21"/>
        <v>#VALUE!</v>
      </c>
      <c r="N180" t="str">
        <f t="shared" si="22"/>
        <v/>
      </c>
      <c r="O180" s="34" t="str">
        <f t="shared" si="26"/>
        <v/>
      </c>
      <c r="P180" s="34">
        <f>IF(H180="不合格","",'中級(3級～)'!D35)</f>
        <v>0</v>
      </c>
      <c r="Q180" s="34">
        <f>IF(H180="不合格","",'中級(3級～)'!E35)</f>
        <v>0</v>
      </c>
      <c r="R180" s="34">
        <f>IF(H180="不合格","",'中級(3級～)'!F35)</f>
        <v>0</v>
      </c>
      <c r="S180" s="34">
        <f>IF(H180="不合格","",'中級(3級～)'!H35)</f>
        <v>0</v>
      </c>
      <c r="T180" s="34">
        <f>IF(H180="不合格","",'中級(3級～)'!J35)</f>
        <v>0</v>
      </c>
      <c r="U180" t="e">
        <f>IF(H180="不合格",0,VLOOKUP(H180,計算!$U$2:$V$62,2,FALSE))</f>
        <v>#N/A</v>
      </c>
      <c r="V180" t="e">
        <f>IF(U180=0,"不合格",VLOOKUP(U180,計算!$T$3:$V$63,2))</f>
        <v>#N/A</v>
      </c>
      <c r="W180" t="str">
        <f t="shared" si="24"/>
        <v/>
      </c>
      <c r="X180" t="e">
        <f t="shared" si="25"/>
        <v>#N/A</v>
      </c>
      <c r="Y180" t="str">
        <f>IF(D180="","",団体設定!$B$7)</f>
        <v/>
      </c>
      <c r="Z180" t="str">
        <f>IF(D180="","",団体設定!$B$8)</f>
        <v/>
      </c>
    </row>
    <row r="181" spans="1:26" x14ac:dyDescent="0.15">
      <c r="A181">
        <v>180</v>
      </c>
      <c r="B181" s="1" t="str">
        <f>IF(D181="","",'中級(3級～)'!B36)</f>
        <v/>
      </c>
      <c r="C181" s="1" t="str">
        <f>IF(D181="","",'中級(3級～)'!C36)</f>
        <v/>
      </c>
      <c r="D181" t="str">
        <f>'中級(3級～)'!D36&amp;'中級(3級～)'!E36</f>
        <v/>
      </c>
      <c r="E181" t="str">
        <f>IF(D181="","",'中級(3級～)'!F36&amp;"/"&amp;'中級(3級～)'!H36&amp;"/"&amp;'中級(3級～)'!J36)</f>
        <v/>
      </c>
      <c r="F181" s="34" t="str">
        <f>IF(D181="","",団体設定!$B$5&amp;"年"&amp;団体設定!$D$5&amp;団体設定!$E$5&amp;団体設定!$F$5&amp;団体設定!$G$5)</f>
        <v/>
      </c>
      <c r="G181" s="33" t="str">
        <f t="shared" si="18"/>
        <v/>
      </c>
      <c r="H181" t="str">
        <f>'中級(3級～)'!Z36</f>
        <v/>
      </c>
      <c r="I181" t="str">
        <f>IF(D181="","",VLOOKUP(H181,計算!$B$16:$C$219,2,FALSE))</f>
        <v/>
      </c>
      <c r="J181" s="44" t="s">
        <v>65</v>
      </c>
      <c r="K181">
        <f t="shared" si="19"/>
        <v>0</v>
      </c>
      <c r="L181" s="52" t="e">
        <f t="shared" si="20"/>
        <v>#VALUE!</v>
      </c>
      <c r="M181" t="e">
        <f t="shared" si="21"/>
        <v>#VALUE!</v>
      </c>
      <c r="N181" t="str">
        <f t="shared" si="22"/>
        <v/>
      </c>
      <c r="O181" s="34" t="str">
        <f t="shared" si="26"/>
        <v/>
      </c>
      <c r="P181" s="34">
        <f>IF(H181="不合格","",'中級(3級～)'!D36)</f>
        <v>0</v>
      </c>
      <c r="Q181" s="34">
        <f>IF(H181="不合格","",'中級(3級～)'!E36)</f>
        <v>0</v>
      </c>
      <c r="R181" s="34">
        <f>IF(H181="不合格","",'中級(3級～)'!F36)</f>
        <v>0</v>
      </c>
      <c r="S181" s="34">
        <f>IF(H181="不合格","",'中級(3級～)'!H36)</f>
        <v>0</v>
      </c>
      <c r="T181" s="34">
        <f>IF(H181="不合格","",'中級(3級～)'!J36)</f>
        <v>0</v>
      </c>
      <c r="U181" t="e">
        <f>IF(H181="不合格",0,VLOOKUP(H181,計算!$U$2:$V$62,2,FALSE))</f>
        <v>#N/A</v>
      </c>
      <c r="V181" t="e">
        <f>IF(U181=0,"不合格",VLOOKUP(U181,計算!$T$3:$V$63,2))</f>
        <v>#N/A</v>
      </c>
      <c r="W181" t="str">
        <f t="shared" si="24"/>
        <v/>
      </c>
      <c r="X181" t="e">
        <f t="shared" si="25"/>
        <v>#N/A</v>
      </c>
      <c r="Y181" t="str">
        <f>IF(D181="","",団体設定!$B$7)</f>
        <v/>
      </c>
      <c r="Z181" t="str">
        <f>IF(D181="","",団体設定!$B$8)</f>
        <v/>
      </c>
    </row>
    <row r="182" spans="1:26" x14ac:dyDescent="0.15">
      <c r="A182">
        <v>181</v>
      </c>
      <c r="B182" s="1" t="str">
        <f>IF(D182="","",'中級(3級～)'!B37)</f>
        <v/>
      </c>
      <c r="C182" s="1" t="str">
        <f>IF(D182="","",'中級(3級～)'!C37)</f>
        <v/>
      </c>
      <c r="D182" t="str">
        <f>'中級(3級～)'!D37&amp;'中級(3級～)'!E37</f>
        <v/>
      </c>
      <c r="E182" t="str">
        <f>IF(D182="","",'中級(3級～)'!F37&amp;"/"&amp;'中級(3級～)'!H37&amp;"/"&amp;'中級(3級～)'!J37)</f>
        <v/>
      </c>
      <c r="F182" s="34" t="str">
        <f>IF(D182="","",団体設定!$B$5&amp;"年"&amp;団体設定!$D$5&amp;団体設定!$E$5&amp;団体設定!$F$5&amp;団体設定!$G$5)</f>
        <v/>
      </c>
      <c r="G182" s="33" t="str">
        <f t="shared" si="18"/>
        <v/>
      </c>
      <c r="H182" t="str">
        <f>'中級(3級～)'!Z37</f>
        <v/>
      </c>
      <c r="I182" t="str">
        <f>IF(D182="","",VLOOKUP(H182,計算!$B$16:$C$219,2,FALSE))</f>
        <v/>
      </c>
      <c r="J182" s="44" t="s">
        <v>65</v>
      </c>
      <c r="K182">
        <f t="shared" si="19"/>
        <v>0</v>
      </c>
      <c r="L182" s="52" t="e">
        <f t="shared" si="20"/>
        <v>#VALUE!</v>
      </c>
      <c r="M182" t="e">
        <f t="shared" si="21"/>
        <v>#VALUE!</v>
      </c>
      <c r="N182" t="str">
        <f t="shared" si="22"/>
        <v/>
      </c>
      <c r="O182" s="34" t="str">
        <f t="shared" si="26"/>
        <v/>
      </c>
      <c r="P182" s="34">
        <f>IF(H182="不合格","",'中級(3級～)'!D37)</f>
        <v>0</v>
      </c>
      <c r="Q182" s="34">
        <f>IF(H182="不合格","",'中級(3級～)'!E37)</f>
        <v>0</v>
      </c>
      <c r="R182" s="34">
        <f>IF(H182="不合格","",'中級(3級～)'!F37)</f>
        <v>0</v>
      </c>
      <c r="S182" s="34">
        <f>IF(H182="不合格","",'中級(3級～)'!H37)</f>
        <v>0</v>
      </c>
      <c r="T182" s="34">
        <f>IF(H182="不合格","",'中級(3級～)'!J37)</f>
        <v>0</v>
      </c>
      <c r="U182" t="e">
        <f>IF(H182="不合格",0,VLOOKUP(H182,計算!$U$2:$V$62,2,FALSE))</f>
        <v>#N/A</v>
      </c>
      <c r="V182" t="e">
        <f>IF(U182=0,"不合格",VLOOKUP(U182,計算!$T$3:$V$63,2))</f>
        <v>#N/A</v>
      </c>
      <c r="W182" t="str">
        <f t="shared" si="24"/>
        <v/>
      </c>
      <c r="X182" t="e">
        <f t="shared" si="25"/>
        <v>#N/A</v>
      </c>
      <c r="Y182" t="str">
        <f>IF(D182="","",団体設定!$B$7)</f>
        <v/>
      </c>
      <c r="Z182" t="str">
        <f>IF(D182="","",団体設定!$B$8)</f>
        <v/>
      </c>
    </row>
    <row r="183" spans="1:26" x14ac:dyDescent="0.15">
      <c r="A183">
        <v>182</v>
      </c>
      <c r="B183" s="1" t="str">
        <f>IF(D183="","",'中級(3級～)'!B38)</f>
        <v/>
      </c>
      <c r="C183" s="1" t="str">
        <f>IF(D183="","",'中級(3級～)'!C38)</f>
        <v/>
      </c>
      <c r="D183" t="str">
        <f>'中級(3級～)'!D38&amp;'中級(3級～)'!E38</f>
        <v/>
      </c>
      <c r="E183" t="str">
        <f>IF(D183="","",'中級(3級～)'!F38&amp;"/"&amp;'中級(3級～)'!H38&amp;"/"&amp;'中級(3級～)'!J38)</f>
        <v/>
      </c>
      <c r="F183" s="34" t="str">
        <f>IF(D183="","",団体設定!$B$5&amp;"年"&amp;団体設定!$D$5&amp;団体設定!$E$5&amp;団体設定!$F$5&amp;団体設定!$G$5)</f>
        <v/>
      </c>
      <c r="G183" s="33" t="str">
        <f t="shared" si="18"/>
        <v/>
      </c>
      <c r="H183" t="str">
        <f>'中級(3級～)'!Z38</f>
        <v/>
      </c>
      <c r="I183" t="str">
        <f>IF(D183="","",VLOOKUP(H183,計算!$B$16:$C$219,2,FALSE))</f>
        <v/>
      </c>
      <c r="J183" s="44" t="s">
        <v>65</v>
      </c>
      <c r="K183">
        <f t="shared" si="19"/>
        <v>0</v>
      </c>
      <c r="L183" s="52" t="e">
        <f t="shared" si="20"/>
        <v>#VALUE!</v>
      </c>
      <c r="M183" t="e">
        <f t="shared" si="21"/>
        <v>#VALUE!</v>
      </c>
      <c r="N183" t="str">
        <f t="shared" si="22"/>
        <v/>
      </c>
      <c r="O183" s="34" t="str">
        <f t="shared" si="26"/>
        <v/>
      </c>
      <c r="P183" s="34">
        <f>IF(H183="不合格","",'中級(3級～)'!D38)</f>
        <v>0</v>
      </c>
      <c r="Q183" s="34">
        <f>IF(H183="不合格","",'中級(3級～)'!E38)</f>
        <v>0</v>
      </c>
      <c r="R183" s="34">
        <f>IF(H183="不合格","",'中級(3級～)'!F38)</f>
        <v>0</v>
      </c>
      <c r="S183" s="34">
        <f>IF(H183="不合格","",'中級(3級～)'!H38)</f>
        <v>0</v>
      </c>
      <c r="T183" s="34">
        <f>IF(H183="不合格","",'中級(3級～)'!J38)</f>
        <v>0</v>
      </c>
      <c r="U183" t="e">
        <f>IF(H183="不合格",0,VLOOKUP(H183,計算!$U$2:$V$62,2,FALSE))</f>
        <v>#N/A</v>
      </c>
      <c r="V183" t="e">
        <f>IF(U183=0,"不合格",VLOOKUP(U183,計算!$T$3:$V$63,2))</f>
        <v>#N/A</v>
      </c>
      <c r="W183" t="str">
        <f t="shared" si="24"/>
        <v/>
      </c>
      <c r="X183" t="e">
        <f t="shared" si="25"/>
        <v>#N/A</v>
      </c>
      <c r="Y183" t="str">
        <f>IF(D183="","",団体設定!$B$7)</f>
        <v/>
      </c>
      <c r="Z183" t="str">
        <f>IF(D183="","",団体設定!$B$8)</f>
        <v/>
      </c>
    </row>
    <row r="184" spans="1:26" x14ac:dyDescent="0.15">
      <c r="A184">
        <v>183</v>
      </c>
      <c r="B184" s="1" t="str">
        <f>IF(D184="","",'中級(3級～)'!B39)</f>
        <v/>
      </c>
      <c r="C184" s="1" t="str">
        <f>IF(D184="","",'中級(3級～)'!C39)</f>
        <v/>
      </c>
      <c r="D184" t="str">
        <f>'中級(3級～)'!D39&amp;'中級(3級～)'!E39</f>
        <v/>
      </c>
      <c r="E184" t="str">
        <f>IF(D184="","",'中級(3級～)'!F39&amp;"/"&amp;'中級(3級～)'!H39&amp;"/"&amp;'中級(3級～)'!J39)</f>
        <v/>
      </c>
      <c r="F184" s="34" t="str">
        <f>IF(D184="","",団体設定!$B$5&amp;"年"&amp;団体設定!$D$5&amp;団体設定!$E$5&amp;団体設定!$F$5&amp;団体設定!$G$5)</f>
        <v/>
      </c>
      <c r="G184" s="33" t="str">
        <f t="shared" si="18"/>
        <v/>
      </c>
      <c r="H184" t="str">
        <f>'中級(3級～)'!Z39</f>
        <v/>
      </c>
      <c r="I184" t="str">
        <f>IF(D184="","",VLOOKUP(H184,計算!$B$16:$C$219,2,FALSE))</f>
        <v/>
      </c>
      <c r="J184" s="44" t="s">
        <v>65</v>
      </c>
      <c r="K184">
        <f t="shared" si="19"/>
        <v>0</v>
      </c>
      <c r="L184" s="52" t="e">
        <f t="shared" si="20"/>
        <v>#VALUE!</v>
      </c>
      <c r="M184" t="e">
        <f t="shared" si="21"/>
        <v>#VALUE!</v>
      </c>
      <c r="N184" t="str">
        <f t="shared" si="22"/>
        <v/>
      </c>
      <c r="O184" s="34" t="str">
        <f t="shared" si="26"/>
        <v/>
      </c>
      <c r="P184" s="34">
        <f>IF(H184="不合格","",'中級(3級～)'!D39)</f>
        <v>0</v>
      </c>
      <c r="Q184" s="34">
        <f>IF(H184="不合格","",'中級(3級～)'!E39)</f>
        <v>0</v>
      </c>
      <c r="R184" s="34">
        <f>IF(H184="不合格","",'中級(3級～)'!F39)</f>
        <v>0</v>
      </c>
      <c r="S184" s="34">
        <f>IF(H184="不合格","",'中級(3級～)'!H39)</f>
        <v>0</v>
      </c>
      <c r="T184" s="34">
        <f>IF(H184="不合格","",'中級(3級～)'!J39)</f>
        <v>0</v>
      </c>
      <c r="U184" t="e">
        <f>IF(H184="不合格",0,VLOOKUP(H184,計算!$U$2:$V$62,2,FALSE))</f>
        <v>#N/A</v>
      </c>
      <c r="V184" t="e">
        <f>IF(U184=0,"不合格",VLOOKUP(U184,計算!$T$3:$V$63,2))</f>
        <v>#N/A</v>
      </c>
      <c r="W184" t="str">
        <f t="shared" si="24"/>
        <v/>
      </c>
      <c r="X184" t="e">
        <f t="shared" si="25"/>
        <v>#N/A</v>
      </c>
      <c r="Y184" t="str">
        <f>IF(D184="","",団体設定!$B$7)</f>
        <v/>
      </c>
      <c r="Z184" t="str">
        <f>IF(D184="","",団体設定!$B$8)</f>
        <v/>
      </c>
    </row>
    <row r="185" spans="1:26" x14ac:dyDescent="0.15">
      <c r="A185">
        <v>184</v>
      </c>
      <c r="B185" s="1" t="str">
        <f>IF(D185="","",'中級(3級～)'!B40)</f>
        <v/>
      </c>
      <c r="C185" s="1" t="str">
        <f>IF(D185="","",'中級(3級～)'!C40)</f>
        <v/>
      </c>
      <c r="D185" t="str">
        <f>'中級(3級～)'!D40&amp;'中級(3級～)'!E40</f>
        <v/>
      </c>
      <c r="E185" t="str">
        <f>IF(D185="","",'中級(3級～)'!F40&amp;"/"&amp;'中級(3級～)'!H40&amp;"/"&amp;'中級(3級～)'!J40)</f>
        <v/>
      </c>
      <c r="F185" s="34" t="str">
        <f>IF(D185="","",団体設定!$B$5&amp;"年"&amp;団体設定!$D$5&amp;団体設定!$E$5&amp;団体設定!$F$5&amp;団体設定!$G$5)</f>
        <v/>
      </c>
      <c r="G185" s="33" t="str">
        <f t="shared" si="18"/>
        <v/>
      </c>
      <c r="H185" t="str">
        <f>'中級(3級～)'!Z40</f>
        <v/>
      </c>
      <c r="I185" t="str">
        <f>IF(D185="","",VLOOKUP(H185,計算!$B$16:$C$219,2,FALSE))</f>
        <v/>
      </c>
      <c r="J185" s="44" t="s">
        <v>65</v>
      </c>
      <c r="K185">
        <f t="shared" si="19"/>
        <v>0</v>
      </c>
      <c r="L185" s="52" t="e">
        <f t="shared" si="20"/>
        <v>#VALUE!</v>
      </c>
      <c r="M185" t="e">
        <f t="shared" si="21"/>
        <v>#VALUE!</v>
      </c>
      <c r="N185" t="str">
        <f t="shared" si="22"/>
        <v/>
      </c>
      <c r="O185" s="34" t="str">
        <f t="shared" si="26"/>
        <v/>
      </c>
      <c r="P185" s="34">
        <f>IF(H185="不合格","",'中級(3級～)'!D40)</f>
        <v>0</v>
      </c>
      <c r="Q185" s="34">
        <f>IF(H185="不合格","",'中級(3級～)'!E40)</f>
        <v>0</v>
      </c>
      <c r="R185" s="34">
        <f>IF(H185="不合格","",'中級(3級～)'!F40)</f>
        <v>0</v>
      </c>
      <c r="S185" s="34">
        <f>IF(H185="不合格","",'中級(3級～)'!H40)</f>
        <v>0</v>
      </c>
      <c r="T185" s="34">
        <f>IF(H185="不合格","",'中級(3級～)'!J40)</f>
        <v>0</v>
      </c>
      <c r="U185" t="e">
        <f>IF(H185="不合格",0,VLOOKUP(H185,計算!$U$2:$V$62,2,FALSE))</f>
        <v>#N/A</v>
      </c>
      <c r="V185" t="e">
        <f>IF(U185=0,"不合格",VLOOKUP(U185,計算!$T$3:$V$63,2))</f>
        <v>#N/A</v>
      </c>
      <c r="W185" t="str">
        <f t="shared" si="24"/>
        <v/>
      </c>
      <c r="X185" t="e">
        <f t="shared" si="25"/>
        <v>#N/A</v>
      </c>
      <c r="Y185" t="str">
        <f>IF(D185="","",団体設定!$B$7)</f>
        <v/>
      </c>
      <c r="Z185" t="str">
        <f>IF(D185="","",団体設定!$B$8)</f>
        <v/>
      </c>
    </row>
    <row r="186" spans="1:26" x14ac:dyDescent="0.15">
      <c r="A186">
        <v>185</v>
      </c>
      <c r="B186" s="1" t="str">
        <f>IF(D186="","",'中級(3級～)'!B41)</f>
        <v/>
      </c>
      <c r="C186" s="1" t="str">
        <f>IF(D186="","",'中級(3級～)'!C41)</f>
        <v/>
      </c>
      <c r="D186" t="str">
        <f>'中級(3級～)'!D41&amp;'中級(3級～)'!E41</f>
        <v/>
      </c>
      <c r="E186" t="str">
        <f>IF(D186="","",'中級(3級～)'!F41&amp;"/"&amp;'中級(3級～)'!H41&amp;"/"&amp;'中級(3級～)'!J41)</f>
        <v/>
      </c>
      <c r="F186" s="34" t="str">
        <f>IF(D186="","",団体設定!$B$5&amp;"年"&amp;団体設定!$D$5&amp;団体設定!$E$5&amp;団体設定!$F$5&amp;団体設定!$G$5)</f>
        <v/>
      </c>
      <c r="G186" s="33" t="str">
        <f t="shared" si="18"/>
        <v/>
      </c>
      <c r="H186" t="str">
        <f>'中級(3級～)'!Z41</f>
        <v/>
      </c>
      <c r="I186" t="str">
        <f>IF(D186="","",VLOOKUP(H186,計算!$B$16:$C$219,2,FALSE))</f>
        <v/>
      </c>
      <c r="J186" s="44" t="s">
        <v>65</v>
      </c>
      <c r="K186">
        <f t="shared" si="19"/>
        <v>0</v>
      </c>
      <c r="L186" s="52" t="e">
        <f t="shared" si="20"/>
        <v>#VALUE!</v>
      </c>
      <c r="M186" t="e">
        <f t="shared" si="21"/>
        <v>#VALUE!</v>
      </c>
      <c r="N186" t="str">
        <f t="shared" si="22"/>
        <v/>
      </c>
      <c r="O186" s="34" t="str">
        <f t="shared" si="26"/>
        <v/>
      </c>
      <c r="P186" s="34">
        <f>IF(H186="不合格","",'中級(3級～)'!D41)</f>
        <v>0</v>
      </c>
      <c r="Q186" s="34">
        <f>IF(H186="不合格","",'中級(3級～)'!E41)</f>
        <v>0</v>
      </c>
      <c r="R186" s="34">
        <f>IF(H186="不合格","",'中級(3級～)'!F41)</f>
        <v>0</v>
      </c>
      <c r="S186" s="34">
        <f>IF(H186="不合格","",'中級(3級～)'!H41)</f>
        <v>0</v>
      </c>
      <c r="T186" s="34">
        <f>IF(H186="不合格","",'中級(3級～)'!J41)</f>
        <v>0</v>
      </c>
      <c r="U186" t="e">
        <f>IF(H186="不合格",0,VLOOKUP(H186,計算!$U$2:$V$62,2,FALSE))</f>
        <v>#N/A</v>
      </c>
      <c r="V186" t="e">
        <f>IF(U186=0,"不合格",VLOOKUP(U186,計算!$T$3:$V$63,2))</f>
        <v>#N/A</v>
      </c>
      <c r="W186" t="str">
        <f t="shared" si="24"/>
        <v/>
      </c>
      <c r="X186" t="e">
        <f t="shared" si="25"/>
        <v>#N/A</v>
      </c>
      <c r="Y186" t="str">
        <f>IF(D186="","",団体設定!$B$7)</f>
        <v/>
      </c>
      <c r="Z186" t="str">
        <f>IF(D186="","",団体設定!$B$8)</f>
        <v/>
      </c>
    </row>
    <row r="187" spans="1:26" x14ac:dyDescent="0.15">
      <c r="A187">
        <v>186</v>
      </c>
      <c r="B187" s="1" t="str">
        <f>IF(D187="","",'中級(3級～)'!B42)</f>
        <v/>
      </c>
      <c r="C187" s="1" t="str">
        <f>IF(D187="","",'中級(3級～)'!C42)</f>
        <v/>
      </c>
      <c r="D187" t="str">
        <f>'中級(3級～)'!D42&amp;'中級(3級～)'!E42</f>
        <v/>
      </c>
      <c r="E187" t="str">
        <f>IF(D187="","",'中級(3級～)'!F42&amp;"/"&amp;'中級(3級～)'!H42&amp;"/"&amp;'中級(3級～)'!J42)</f>
        <v/>
      </c>
      <c r="F187" s="34" t="str">
        <f>IF(D187="","",団体設定!$B$5&amp;"年"&amp;団体設定!$D$5&amp;団体設定!$E$5&amp;団体設定!$F$5&amp;団体設定!$G$5)</f>
        <v/>
      </c>
      <c r="G187" s="33" t="str">
        <f t="shared" si="18"/>
        <v/>
      </c>
      <c r="H187" t="str">
        <f>'中級(3級～)'!Z42</f>
        <v/>
      </c>
      <c r="I187" t="str">
        <f>IF(D187="","",VLOOKUP(H187,計算!$B$16:$C$219,2,FALSE))</f>
        <v/>
      </c>
      <c r="J187" s="44" t="s">
        <v>65</v>
      </c>
      <c r="K187">
        <f t="shared" si="19"/>
        <v>0</v>
      </c>
      <c r="L187" s="52" t="e">
        <f t="shared" si="20"/>
        <v>#VALUE!</v>
      </c>
      <c r="M187" t="e">
        <f t="shared" si="21"/>
        <v>#VALUE!</v>
      </c>
      <c r="N187" t="str">
        <f t="shared" si="22"/>
        <v/>
      </c>
      <c r="O187" s="34" t="str">
        <f t="shared" si="26"/>
        <v/>
      </c>
      <c r="P187" s="34">
        <f>IF(H187="不合格","",'中級(3級～)'!D42)</f>
        <v>0</v>
      </c>
      <c r="Q187" s="34">
        <f>IF(H187="不合格","",'中級(3級～)'!E42)</f>
        <v>0</v>
      </c>
      <c r="R187" s="34">
        <f>IF(H187="不合格","",'中級(3級～)'!F42)</f>
        <v>0</v>
      </c>
      <c r="S187" s="34">
        <f>IF(H187="不合格","",'中級(3級～)'!H42)</f>
        <v>0</v>
      </c>
      <c r="T187" s="34">
        <f>IF(H187="不合格","",'中級(3級～)'!J42)</f>
        <v>0</v>
      </c>
      <c r="U187" t="e">
        <f>IF(H187="不合格",0,VLOOKUP(H187,計算!$U$2:$V$62,2,FALSE))</f>
        <v>#N/A</v>
      </c>
      <c r="V187" t="e">
        <f>IF(U187=0,"不合格",VLOOKUP(U187,計算!$T$3:$V$63,2))</f>
        <v>#N/A</v>
      </c>
      <c r="W187" t="str">
        <f t="shared" si="24"/>
        <v/>
      </c>
      <c r="X187" t="e">
        <f t="shared" si="25"/>
        <v>#N/A</v>
      </c>
      <c r="Y187" t="str">
        <f>IF(D187="","",団体設定!$B$7)</f>
        <v/>
      </c>
      <c r="Z187" t="str">
        <f>IF(D187="","",団体設定!$B$8)</f>
        <v/>
      </c>
    </row>
    <row r="188" spans="1:26" x14ac:dyDescent="0.15">
      <c r="A188">
        <v>187</v>
      </c>
      <c r="B188" s="1" t="str">
        <f>IF(D188="","",'中級(3級～)'!B43)</f>
        <v/>
      </c>
      <c r="C188" s="1" t="str">
        <f>IF(D188="","",'中級(3級～)'!C43)</f>
        <v/>
      </c>
      <c r="D188" t="str">
        <f>'中級(3級～)'!D43&amp;'中級(3級～)'!E43</f>
        <v/>
      </c>
      <c r="E188" t="str">
        <f>IF(D188="","",'中級(3級～)'!F43&amp;"/"&amp;'中級(3級～)'!H43&amp;"/"&amp;'中級(3級～)'!J43)</f>
        <v/>
      </c>
      <c r="F188" s="34" t="str">
        <f>IF(D188="","",団体設定!$B$5&amp;"年"&amp;団体設定!$D$5&amp;団体設定!$E$5&amp;団体設定!$F$5&amp;団体設定!$G$5)</f>
        <v/>
      </c>
      <c r="G188" s="33" t="str">
        <f t="shared" si="18"/>
        <v/>
      </c>
      <c r="H188" t="str">
        <f>'中級(3級～)'!Z43</f>
        <v/>
      </c>
      <c r="I188" t="str">
        <f>IF(D188="","",VLOOKUP(H188,計算!$B$16:$C$219,2,FALSE))</f>
        <v/>
      </c>
      <c r="J188" s="44" t="s">
        <v>65</v>
      </c>
      <c r="K188">
        <f t="shared" si="19"/>
        <v>0</v>
      </c>
      <c r="L188" s="52" t="e">
        <f t="shared" si="20"/>
        <v>#VALUE!</v>
      </c>
      <c r="M188" t="e">
        <f t="shared" si="21"/>
        <v>#VALUE!</v>
      </c>
      <c r="N188" t="str">
        <f t="shared" si="22"/>
        <v/>
      </c>
      <c r="O188" s="34" t="str">
        <f t="shared" si="26"/>
        <v/>
      </c>
      <c r="P188" s="34">
        <f>IF(H188="不合格","",'中級(3級～)'!D43)</f>
        <v>0</v>
      </c>
      <c r="Q188" s="34">
        <f>IF(H188="不合格","",'中級(3級～)'!E43)</f>
        <v>0</v>
      </c>
      <c r="R188" s="34">
        <f>IF(H188="不合格","",'中級(3級～)'!F43)</f>
        <v>0</v>
      </c>
      <c r="S188" s="34">
        <f>IF(H188="不合格","",'中級(3級～)'!H43)</f>
        <v>0</v>
      </c>
      <c r="T188" s="34">
        <f>IF(H188="不合格","",'中級(3級～)'!J43)</f>
        <v>0</v>
      </c>
      <c r="U188" t="e">
        <f>IF(H188="不合格",0,VLOOKUP(H188,計算!$U$2:$V$62,2,FALSE))</f>
        <v>#N/A</v>
      </c>
      <c r="V188" t="e">
        <f>IF(U188=0,"不合格",VLOOKUP(U188,計算!$T$3:$V$63,2))</f>
        <v>#N/A</v>
      </c>
      <c r="W188" t="str">
        <f t="shared" si="24"/>
        <v/>
      </c>
      <c r="X188" t="e">
        <f t="shared" si="25"/>
        <v>#N/A</v>
      </c>
      <c r="Y188" t="str">
        <f>IF(D188="","",団体設定!$B$7)</f>
        <v/>
      </c>
      <c r="Z188" t="str">
        <f>IF(D188="","",団体設定!$B$8)</f>
        <v/>
      </c>
    </row>
    <row r="189" spans="1:26" x14ac:dyDescent="0.15">
      <c r="A189">
        <v>188</v>
      </c>
      <c r="B189" s="1" t="str">
        <f>IF(D189="","",'中級(3級～)'!B44)</f>
        <v/>
      </c>
      <c r="C189" s="1" t="str">
        <f>IF(D189="","",'中級(3級～)'!C44)</f>
        <v/>
      </c>
      <c r="D189" t="str">
        <f>'中級(3級～)'!D44&amp;'中級(3級～)'!E44</f>
        <v/>
      </c>
      <c r="E189" t="str">
        <f>IF(D189="","",'中級(3級～)'!F44&amp;"/"&amp;'中級(3級～)'!H44&amp;"/"&amp;'中級(3級～)'!J44)</f>
        <v/>
      </c>
      <c r="F189" s="34" t="str">
        <f>IF(D189="","",団体設定!$B$5&amp;"年"&amp;団体設定!$D$5&amp;団体設定!$E$5&amp;団体設定!$F$5&amp;団体設定!$G$5)</f>
        <v/>
      </c>
      <c r="G189" s="33" t="str">
        <f t="shared" si="18"/>
        <v/>
      </c>
      <c r="H189" t="str">
        <f>'中級(3級～)'!Z44</f>
        <v/>
      </c>
      <c r="I189" t="str">
        <f>IF(D189="","",VLOOKUP(H189,計算!$B$16:$C$219,2,FALSE))</f>
        <v/>
      </c>
      <c r="J189" s="44" t="s">
        <v>65</v>
      </c>
      <c r="K189">
        <f t="shared" si="19"/>
        <v>0</v>
      </c>
      <c r="L189" s="52" t="e">
        <f t="shared" si="20"/>
        <v>#VALUE!</v>
      </c>
      <c r="M189" t="e">
        <f t="shared" si="21"/>
        <v>#VALUE!</v>
      </c>
      <c r="N189" t="str">
        <f t="shared" si="22"/>
        <v/>
      </c>
      <c r="O189" s="34" t="str">
        <f t="shared" si="26"/>
        <v/>
      </c>
      <c r="P189" s="34">
        <f>IF(H189="不合格","",'中級(3級～)'!D44)</f>
        <v>0</v>
      </c>
      <c r="Q189" s="34">
        <f>IF(H189="不合格","",'中級(3級～)'!E44)</f>
        <v>0</v>
      </c>
      <c r="R189" s="34">
        <f>IF(H189="不合格","",'中級(3級～)'!F44)</f>
        <v>0</v>
      </c>
      <c r="S189" s="34">
        <f>IF(H189="不合格","",'中級(3級～)'!H44)</f>
        <v>0</v>
      </c>
      <c r="T189" s="34">
        <f>IF(H189="不合格","",'中級(3級～)'!J44)</f>
        <v>0</v>
      </c>
      <c r="U189" t="e">
        <f>IF(H189="不合格",0,VLOOKUP(H189,計算!$U$2:$V$62,2,FALSE))</f>
        <v>#N/A</v>
      </c>
      <c r="V189" t="e">
        <f>IF(U189=0,"不合格",VLOOKUP(U189,計算!$T$3:$V$63,2))</f>
        <v>#N/A</v>
      </c>
      <c r="W189" t="str">
        <f t="shared" si="24"/>
        <v/>
      </c>
      <c r="X189" t="e">
        <f t="shared" si="25"/>
        <v>#N/A</v>
      </c>
      <c r="Y189" t="str">
        <f>IF(D189="","",団体設定!$B$7)</f>
        <v/>
      </c>
      <c r="Z189" t="str">
        <f>IF(D189="","",団体設定!$B$8)</f>
        <v/>
      </c>
    </row>
    <row r="190" spans="1:26" x14ac:dyDescent="0.15">
      <c r="A190">
        <v>189</v>
      </c>
      <c r="B190" s="1" t="str">
        <f>IF(D190="","",'中級(3級～)'!B45)</f>
        <v/>
      </c>
      <c r="C190" s="1" t="str">
        <f>IF(D190="","",'中級(3級～)'!C45)</f>
        <v/>
      </c>
      <c r="D190" t="str">
        <f>'中級(3級～)'!D45&amp;'中級(3級～)'!E45</f>
        <v/>
      </c>
      <c r="E190" t="str">
        <f>IF(D190="","",'中級(3級～)'!F45&amp;"/"&amp;'中級(3級～)'!H45&amp;"/"&amp;'中級(3級～)'!J45)</f>
        <v/>
      </c>
      <c r="F190" s="34" t="str">
        <f>IF(D190="","",団体設定!$B$5&amp;"年"&amp;団体設定!$D$5&amp;団体設定!$E$5&amp;団体設定!$F$5&amp;団体設定!$G$5)</f>
        <v/>
      </c>
      <c r="G190" s="33" t="str">
        <f t="shared" si="18"/>
        <v/>
      </c>
      <c r="H190" t="str">
        <f>'中級(3級～)'!Z45</f>
        <v/>
      </c>
      <c r="I190" t="str">
        <f>IF(D190="","",VLOOKUP(H190,計算!$B$16:$C$219,2,FALSE))</f>
        <v/>
      </c>
      <c r="J190" s="44" t="s">
        <v>65</v>
      </c>
      <c r="K190">
        <f t="shared" si="19"/>
        <v>0</v>
      </c>
      <c r="L190" s="52" t="e">
        <f t="shared" si="20"/>
        <v>#VALUE!</v>
      </c>
      <c r="M190" t="e">
        <f t="shared" si="21"/>
        <v>#VALUE!</v>
      </c>
      <c r="N190" t="str">
        <f t="shared" si="22"/>
        <v/>
      </c>
      <c r="O190" s="34" t="str">
        <f t="shared" si="26"/>
        <v/>
      </c>
      <c r="P190" s="34">
        <f>IF(H190="不合格","",'中級(3級～)'!D45)</f>
        <v>0</v>
      </c>
      <c r="Q190" s="34">
        <f>IF(H190="不合格","",'中級(3級～)'!E45)</f>
        <v>0</v>
      </c>
      <c r="R190" s="34">
        <f>IF(H190="不合格","",'中級(3級～)'!F45)</f>
        <v>0</v>
      </c>
      <c r="S190" s="34">
        <f>IF(H190="不合格","",'中級(3級～)'!H45)</f>
        <v>0</v>
      </c>
      <c r="T190" s="34">
        <f>IF(H190="不合格","",'中級(3級～)'!J45)</f>
        <v>0</v>
      </c>
      <c r="U190" t="e">
        <f>IF(H190="不合格",0,VLOOKUP(H190,計算!$U$2:$V$62,2,FALSE))</f>
        <v>#N/A</v>
      </c>
      <c r="V190" t="e">
        <f>IF(U190=0,"不合格",VLOOKUP(U190,計算!$T$3:$V$63,2))</f>
        <v>#N/A</v>
      </c>
      <c r="W190" t="str">
        <f t="shared" si="24"/>
        <v/>
      </c>
      <c r="X190" t="e">
        <f t="shared" si="25"/>
        <v>#N/A</v>
      </c>
      <c r="Y190" t="str">
        <f>IF(D190="","",団体設定!$B$7)</f>
        <v/>
      </c>
      <c r="Z190" t="str">
        <f>IF(D190="","",団体設定!$B$8)</f>
        <v/>
      </c>
    </row>
    <row r="191" spans="1:26" x14ac:dyDescent="0.15">
      <c r="A191">
        <v>190</v>
      </c>
      <c r="B191" s="1" t="str">
        <f>IF(D191="","",'中級(3級～)'!B46)</f>
        <v/>
      </c>
      <c r="C191" s="1" t="str">
        <f>IF(D191="","",'中級(3級～)'!C46)</f>
        <v/>
      </c>
      <c r="D191" t="str">
        <f>'中級(3級～)'!D46&amp;'中級(3級～)'!E46</f>
        <v/>
      </c>
      <c r="E191" t="str">
        <f>IF(D191="","",'中級(3級～)'!F46&amp;"/"&amp;'中級(3級～)'!H46&amp;"/"&amp;'中級(3級～)'!J46)</f>
        <v/>
      </c>
      <c r="F191" s="34" t="str">
        <f>IF(D191="","",団体設定!$B$5&amp;"年"&amp;団体設定!$D$5&amp;団体設定!$E$5&amp;団体設定!$F$5&amp;団体設定!$G$5)</f>
        <v/>
      </c>
      <c r="G191" s="33" t="str">
        <f t="shared" si="18"/>
        <v/>
      </c>
      <c r="H191" t="str">
        <f>'中級(3級～)'!Z46</f>
        <v/>
      </c>
      <c r="I191" t="str">
        <f>IF(D191="","",VLOOKUP(H191,計算!$B$16:$C$219,2,FALSE))</f>
        <v/>
      </c>
      <c r="J191" s="44" t="s">
        <v>65</v>
      </c>
      <c r="K191">
        <f t="shared" si="19"/>
        <v>0</v>
      </c>
      <c r="L191" s="52" t="e">
        <f t="shared" si="20"/>
        <v>#VALUE!</v>
      </c>
      <c r="M191" t="e">
        <f t="shared" si="21"/>
        <v>#VALUE!</v>
      </c>
      <c r="N191" t="str">
        <f t="shared" si="22"/>
        <v/>
      </c>
      <c r="O191" s="34" t="str">
        <f t="shared" si="26"/>
        <v/>
      </c>
      <c r="P191" s="34">
        <f>IF(H191="不合格","",'中級(3級～)'!D46)</f>
        <v>0</v>
      </c>
      <c r="Q191" s="34">
        <f>IF(H191="不合格","",'中級(3級～)'!E46)</f>
        <v>0</v>
      </c>
      <c r="R191" s="34">
        <f>IF(H191="不合格","",'中級(3級～)'!F46)</f>
        <v>0</v>
      </c>
      <c r="S191" s="34">
        <f>IF(H191="不合格","",'中級(3級～)'!H46)</f>
        <v>0</v>
      </c>
      <c r="T191" s="34">
        <f>IF(H191="不合格","",'中級(3級～)'!J46)</f>
        <v>0</v>
      </c>
      <c r="U191" t="e">
        <f>IF(H191="不合格",0,VLOOKUP(H191,計算!$U$2:$V$62,2,FALSE))</f>
        <v>#N/A</v>
      </c>
      <c r="V191" t="e">
        <f>IF(U191=0,"不合格",VLOOKUP(U191,計算!$T$3:$V$63,2))</f>
        <v>#N/A</v>
      </c>
      <c r="W191" t="str">
        <f t="shared" si="24"/>
        <v/>
      </c>
      <c r="X191" t="e">
        <f t="shared" si="25"/>
        <v>#N/A</v>
      </c>
      <c r="Y191" t="str">
        <f>IF(D191="","",団体設定!$B$7)</f>
        <v/>
      </c>
      <c r="Z191" t="str">
        <f>IF(D191="","",団体設定!$B$8)</f>
        <v/>
      </c>
    </row>
    <row r="192" spans="1:26" x14ac:dyDescent="0.15">
      <c r="A192">
        <v>191</v>
      </c>
      <c r="B192" s="1" t="str">
        <f>IF(D192="","",'中級(3級～)'!B47)</f>
        <v/>
      </c>
      <c r="C192" s="1" t="str">
        <f>IF(D192="","",'中級(3級～)'!C47)</f>
        <v/>
      </c>
      <c r="D192" t="str">
        <f>'中級(3級～)'!D47&amp;'中級(3級～)'!E47</f>
        <v/>
      </c>
      <c r="E192" t="str">
        <f>IF(D192="","",'中級(3級～)'!F47&amp;"/"&amp;'中級(3級～)'!H47&amp;"/"&amp;'中級(3級～)'!J47)</f>
        <v/>
      </c>
      <c r="F192" s="34" t="str">
        <f>IF(D192="","",団体設定!$B$5&amp;"年"&amp;団体設定!$D$5&amp;団体設定!$E$5&amp;団体設定!$F$5&amp;団体設定!$G$5)</f>
        <v/>
      </c>
      <c r="G192" s="33" t="str">
        <f t="shared" si="18"/>
        <v/>
      </c>
      <c r="H192" t="str">
        <f>'中級(3級～)'!Z47</f>
        <v/>
      </c>
      <c r="I192" t="str">
        <f>IF(D192="","",VLOOKUP(H192,計算!$B$16:$C$219,2,FALSE))</f>
        <v/>
      </c>
      <c r="J192" s="44" t="s">
        <v>65</v>
      </c>
      <c r="K192">
        <f t="shared" si="19"/>
        <v>0</v>
      </c>
      <c r="L192" s="52" t="e">
        <f t="shared" si="20"/>
        <v>#VALUE!</v>
      </c>
      <c r="M192" t="e">
        <f t="shared" si="21"/>
        <v>#VALUE!</v>
      </c>
      <c r="N192" t="str">
        <f t="shared" si="22"/>
        <v/>
      </c>
      <c r="O192" s="34" t="str">
        <f t="shared" si="26"/>
        <v/>
      </c>
      <c r="P192" s="34">
        <f>IF(H192="不合格","",'中級(3級～)'!D47)</f>
        <v>0</v>
      </c>
      <c r="Q192" s="34">
        <f>IF(H192="不合格","",'中級(3級～)'!E47)</f>
        <v>0</v>
      </c>
      <c r="R192" s="34">
        <f>IF(H192="不合格","",'中級(3級～)'!F47)</f>
        <v>0</v>
      </c>
      <c r="S192" s="34">
        <f>IF(H192="不合格","",'中級(3級～)'!H47)</f>
        <v>0</v>
      </c>
      <c r="T192" s="34">
        <f>IF(H192="不合格","",'中級(3級～)'!J47)</f>
        <v>0</v>
      </c>
      <c r="U192" t="e">
        <f>IF(H192="不合格",0,VLOOKUP(H192,計算!$U$2:$V$62,2,FALSE))</f>
        <v>#N/A</v>
      </c>
      <c r="V192" t="e">
        <f>IF(U192=0,"不合格",VLOOKUP(U192,計算!$T$3:$V$63,2))</f>
        <v>#N/A</v>
      </c>
      <c r="W192" t="str">
        <f t="shared" si="24"/>
        <v/>
      </c>
      <c r="X192" t="e">
        <f t="shared" si="25"/>
        <v>#N/A</v>
      </c>
      <c r="Y192" t="str">
        <f>IF(D192="","",団体設定!$B$7)</f>
        <v/>
      </c>
      <c r="Z192" t="str">
        <f>IF(D192="","",団体設定!$B$8)</f>
        <v/>
      </c>
    </row>
    <row r="193" spans="1:26" x14ac:dyDescent="0.15">
      <c r="A193">
        <v>192</v>
      </c>
      <c r="B193" s="1" t="str">
        <f>IF(D193="","",'中級(3級～)'!B48)</f>
        <v/>
      </c>
      <c r="C193" s="1" t="str">
        <f>IF(D193="","",'中級(3級～)'!C48)</f>
        <v/>
      </c>
      <c r="D193" t="str">
        <f>'中級(3級～)'!D48&amp;'中級(3級～)'!E48</f>
        <v/>
      </c>
      <c r="E193" t="str">
        <f>IF(D193="","",'中級(3級～)'!F48&amp;"/"&amp;'中級(3級～)'!H48&amp;"/"&amp;'中級(3級～)'!J48)</f>
        <v/>
      </c>
      <c r="F193" s="34" t="str">
        <f>IF(D193="","",団体設定!$B$5&amp;"年"&amp;団体設定!$D$5&amp;団体設定!$E$5&amp;団体設定!$F$5&amp;団体設定!$G$5)</f>
        <v/>
      </c>
      <c r="G193" s="33" t="str">
        <f t="shared" si="18"/>
        <v/>
      </c>
      <c r="H193" t="str">
        <f>'中級(3級～)'!Z48</f>
        <v/>
      </c>
      <c r="I193" t="str">
        <f>IF(D193="","",VLOOKUP(H193,計算!$B$16:$C$219,2,FALSE))</f>
        <v/>
      </c>
      <c r="J193" s="44" t="s">
        <v>65</v>
      </c>
      <c r="K193">
        <f t="shared" si="19"/>
        <v>0</v>
      </c>
      <c r="L193" s="52" t="e">
        <f t="shared" si="20"/>
        <v>#VALUE!</v>
      </c>
      <c r="M193" t="e">
        <f t="shared" si="21"/>
        <v>#VALUE!</v>
      </c>
      <c r="N193" t="str">
        <f t="shared" si="22"/>
        <v/>
      </c>
      <c r="O193" s="34" t="str">
        <f t="shared" si="26"/>
        <v/>
      </c>
      <c r="P193" s="34">
        <f>IF(H193="不合格","",'中級(3級～)'!D48)</f>
        <v>0</v>
      </c>
      <c r="Q193" s="34">
        <f>IF(H193="不合格","",'中級(3級～)'!E48)</f>
        <v>0</v>
      </c>
      <c r="R193" s="34">
        <f>IF(H193="不合格","",'中級(3級～)'!F48)</f>
        <v>0</v>
      </c>
      <c r="S193" s="34">
        <f>IF(H193="不合格","",'中級(3級～)'!H48)</f>
        <v>0</v>
      </c>
      <c r="T193" s="34">
        <f>IF(H193="不合格","",'中級(3級～)'!J48)</f>
        <v>0</v>
      </c>
      <c r="U193" t="e">
        <f>IF(H193="不合格",0,VLOOKUP(H193,計算!$U$2:$V$62,2,FALSE))</f>
        <v>#N/A</v>
      </c>
      <c r="V193" t="e">
        <f>IF(U193=0,"不合格",VLOOKUP(U193,計算!$T$3:$V$63,2))</f>
        <v>#N/A</v>
      </c>
      <c r="W193" t="str">
        <f t="shared" si="24"/>
        <v/>
      </c>
      <c r="X193" t="e">
        <f t="shared" si="25"/>
        <v>#N/A</v>
      </c>
      <c r="Y193" t="str">
        <f>IF(D193="","",団体設定!$B$7)</f>
        <v/>
      </c>
      <c r="Z193" t="str">
        <f>IF(D193="","",団体設定!$B$8)</f>
        <v/>
      </c>
    </row>
    <row r="194" spans="1:26" x14ac:dyDescent="0.15">
      <c r="A194">
        <v>193</v>
      </c>
      <c r="B194" s="1" t="str">
        <f>IF(D194="","",'中級(3級～)'!B49)</f>
        <v/>
      </c>
      <c r="C194" s="1" t="str">
        <f>IF(D194="","",'中級(3級～)'!C49)</f>
        <v/>
      </c>
      <c r="D194" t="str">
        <f>'中級(3級～)'!D49&amp;'中級(3級～)'!E49</f>
        <v/>
      </c>
      <c r="E194" t="str">
        <f>IF(D194="","",'中級(3級～)'!F49&amp;"/"&amp;'中級(3級～)'!H49&amp;"/"&amp;'中級(3級～)'!J49)</f>
        <v/>
      </c>
      <c r="F194" s="34" t="str">
        <f>IF(D194="","",団体設定!$B$5&amp;"年"&amp;団体設定!$D$5&amp;団体設定!$E$5&amp;団体設定!$F$5&amp;団体設定!$G$5)</f>
        <v/>
      </c>
      <c r="G194" s="33" t="str">
        <f t="shared" ref="G194:G257" si="27">IF(D194="","",DATEVALUE(F194))</f>
        <v/>
      </c>
      <c r="H194" t="str">
        <f>'中級(3級～)'!Z49</f>
        <v/>
      </c>
      <c r="I194" t="str">
        <f>IF(D194="","",VLOOKUP(H194,計算!$B$16:$C$219,2,FALSE))</f>
        <v/>
      </c>
      <c r="J194" s="44" t="s">
        <v>65</v>
      </c>
      <c r="K194">
        <f t="shared" ref="K194:K257" si="28">IF(D194="",0,1)</f>
        <v>0</v>
      </c>
      <c r="L194" s="52" t="e">
        <f t="shared" ref="L194:L257" si="29">DATESTRING(E194)</f>
        <v>#VALUE!</v>
      </c>
      <c r="M194" t="e">
        <f t="shared" ref="M194:M257" si="30">TEXT(L194,"ggge年m月d日")&amp;"生"</f>
        <v>#VALUE!</v>
      </c>
      <c r="N194" t="str">
        <f t="shared" ref="N194:N257" si="31">IF(H194="不合格","",B194)</f>
        <v/>
      </c>
      <c r="O194" s="34" t="str">
        <f t="shared" si="26"/>
        <v/>
      </c>
      <c r="P194" s="34">
        <f>IF(H194="不合格","",'中級(3級～)'!D49)</f>
        <v>0</v>
      </c>
      <c r="Q194" s="34">
        <f>IF(H194="不合格","",'中級(3級～)'!E49)</f>
        <v>0</v>
      </c>
      <c r="R194" s="34">
        <f>IF(H194="不合格","",'中級(3級～)'!F49)</f>
        <v>0</v>
      </c>
      <c r="S194" s="34">
        <f>IF(H194="不合格","",'中級(3級～)'!H49)</f>
        <v>0</v>
      </c>
      <c r="T194" s="34">
        <f>IF(H194="不合格","",'中級(3級～)'!J49)</f>
        <v>0</v>
      </c>
      <c r="U194" t="e">
        <f>IF(H194="不合格",0,VLOOKUP(H194,計算!$U$2:$V$62,2,FALSE))</f>
        <v>#N/A</v>
      </c>
      <c r="V194" t="e">
        <f>IF(U194=0,"不合格",VLOOKUP(U194,計算!$T$3:$V$63,2))</f>
        <v>#N/A</v>
      </c>
      <c r="W194" t="str">
        <f t="shared" ref="W194:W257" si="32">H194</f>
        <v/>
      </c>
      <c r="X194" t="e">
        <f t="shared" ref="X194:X257" si="33">IF(W194=V194,0,1)</f>
        <v>#N/A</v>
      </c>
      <c r="Y194" t="str">
        <f>IF(D194="","",団体設定!$B$7)</f>
        <v/>
      </c>
      <c r="Z194" t="str">
        <f>IF(D194="","",団体設定!$B$8)</f>
        <v/>
      </c>
    </row>
    <row r="195" spans="1:26" x14ac:dyDescent="0.15">
      <c r="A195">
        <v>194</v>
      </c>
      <c r="B195" s="1" t="str">
        <f>IF(D195="","",'中級(3級～)'!B50)</f>
        <v/>
      </c>
      <c r="C195" s="1" t="str">
        <f>IF(D195="","",'中級(3級～)'!C50)</f>
        <v/>
      </c>
      <c r="D195" t="str">
        <f>'中級(3級～)'!D50&amp;'中級(3級～)'!E50</f>
        <v/>
      </c>
      <c r="E195" t="str">
        <f>IF(D195="","",'中級(3級～)'!F50&amp;"/"&amp;'中級(3級～)'!H50&amp;"/"&amp;'中級(3級～)'!J50)</f>
        <v/>
      </c>
      <c r="F195" s="34" t="str">
        <f>IF(D195="","",団体設定!$B$5&amp;"年"&amp;団体設定!$D$5&amp;団体設定!$E$5&amp;団体設定!$F$5&amp;団体設定!$G$5)</f>
        <v/>
      </c>
      <c r="G195" s="33" t="str">
        <f t="shared" si="27"/>
        <v/>
      </c>
      <c r="H195" t="str">
        <f>'中級(3級～)'!Z50</f>
        <v/>
      </c>
      <c r="I195" t="str">
        <f>IF(D195="","",VLOOKUP(H195,計算!$B$16:$C$219,2,FALSE))</f>
        <v/>
      </c>
      <c r="J195" s="44" t="s">
        <v>65</v>
      </c>
      <c r="K195">
        <f t="shared" si="28"/>
        <v>0</v>
      </c>
      <c r="L195" s="52" t="e">
        <f t="shared" si="29"/>
        <v>#VALUE!</v>
      </c>
      <c r="M195" t="e">
        <f t="shared" si="30"/>
        <v>#VALUE!</v>
      </c>
      <c r="N195" t="str">
        <f t="shared" si="31"/>
        <v/>
      </c>
      <c r="O195" s="34" t="str">
        <f t="shared" si="26"/>
        <v/>
      </c>
      <c r="P195" s="34">
        <f>IF(H195="不合格","",'中級(3級～)'!D50)</f>
        <v>0</v>
      </c>
      <c r="Q195" s="34">
        <f>IF(H195="不合格","",'中級(3級～)'!E50)</f>
        <v>0</v>
      </c>
      <c r="R195" s="34">
        <f>IF(H195="不合格","",'中級(3級～)'!F50)</f>
        <v>0</v>
      </c>
      <c r="S195" s="34">
        <f>IF(H195="不合格","",'中級(3級～)'!H50)</f>
        <v>0</v>
      </c>
      <c r="T195" s="34">
        <f>IF(H195="不合格","",'中級(3級～)'!J50)</f>
        <v>0</v>
      </c>
      <c r="U195" t="e">
        <f>IF(H195="不合格",0,VLOOKUP(H195,計算!$U$2:$V$62,2,FALSE))</f>
        <v>#N/A</v>
      </c>
      <c r="V195" t="e">
        <f>IF(U195=0,"不合格",VLOOKUP(U195,計算!$T$3:$V$63,2))</f>
        <v>#N/A</v>
      </c>
      <c r="W195" t="str">
        <f t="shared" si="32"/>
        <v/>
      </c>
      <c r="X195" t="e">
        <f t="shared" si="33"/>
        <v>#N/A</v>
      </c>
      <c r="Y195" t="str">
        <f>IF(D195="","",団体設定!$B$7)</f>
        <v/>
      </c>
      <c r="Z195" t="str">
        <f>IF(D195="","",団体設定!$B$8)</f>
        <v/>
      </c>
    </row>
    <row r="196" spans="1:26" x14ac:dyDescent="0.15">
      <c r="A196">
        <v>195</v>
      </c>
      <c r="B196" s="1" t="str">
        <f>IF(D196="","",'中級(3級～)'!B51)</f>
        <v/>
      </c>
      <c r="C196" s="1" t="str">
        <f>IF(D196="","",'中級(3級～)'!C51)</f>
        <v/>
      </c>
      <c r="D196" t="str">
        <f>'中級(3級～)'!D51&amp;'中級(3級～)'!E51</f>
        <v/>
      </c>
      <c r="E196" t="str">
        <f>IF(D196="","",'中級(3級～)'!F51&amp;"/"&amp;'中級(3級～)'!H51&amp;"/"&amp;'中級(3級～)'!J51)</f>
        <v/>
      </c>
      <c r="F196" s="34" t="str">
        <f>IF(D196="","",団体設定!$B$5&amp;"年"&amp;団体設定!$D$5&amp;団体設定!$E$5&amp;団体設定!$F$5&amp;団体設定!$G$5)</f>
        <v/>
      </c>
      <c r="G196" s="33" t="str">
        <f t="shared" si="27"/>
        <v/>
      </c>
      <c r="H196" t="str">
        <f>'中級(3級～)'!Z51</f>
        <v/>
      </c>
      <c r="I196" t="str">
        <f>IF(D196="","",VLOOKUP(H196,計算!$B$16:$C$219,2,FALSE))</f>
        <v/>
      </c>
      <c r="J196" s="44" t="s">
        <v>65</v>
      </c>
      <c r="K196">
        <f t="shared" si="28"/>
        <v>0</v>
      </c>
      <c r="L196" s="52" t="e">
        <f t="shared" si="29"/>
        <v>#VALUE!</v>
      </c>
      <c r="M196" t="e">
        <f t="shared" si="30"/>
        <v>#VALUE!</v>
      </c>
      <c r="N196" t="str">
        <f t="shared" si="31"/>
        <v/>
      </c>
      <c r="O196" s="34" t="str">
        <f t="shared" si="26"/>
        <v/>
      </c>
      <c r="P196" s="34">
        <f>IF(H196="不合格","",'中級(3級～)'!D51)</f>
        <v>0</v>
      </c>
      <c r="Q196" s="34">
        <f>IF(H196="不合格","",'中級(3級～)'!E51)</f>
        <v>0</v>
      </c>
      <c r="R196" s="34">
        <f>IF(H196="不合格","",'中級(3級～)'!F51)</f>
        <v>0</v>
      </c>
      <c r="S196" s="34">
        <f>IF(H196="不合格","",'中級(3級～)'!H51)</f>
        <v>0</v>
      </c>
      <c r="T196" s="34">
        <f>IF(H196="不合格","",'中級(3級～)'!J51)</f>
        <v>0</v>
      </c>
      <c r="U196" t="e">
        <f>IF(H196="不合格",0,VLOOKUP(H196,計算!$U$2:$V$62,2,FALSE))</f>
        <v>#N/A</v>
      </c>
      <c r="V196" t="e">
        <f>IF(U196=0,"不合格",VLOOKUP(U196,計算!$T$3:$V$63,2))</f>
        <v>#N/A</v>
      </c>
      <c r="W196" t="str">
        <f t="shared" si="32"/>
        <v/>
      </c>
      <c r="X196" t="e">
        <f t="shared" si="33"/>
        <v>#N/A</v>
      </c>
      <c r="Y196" t="str">
        <f>IF(D196="","",団体設定!$B$7)</f>
        <v/>
      </c>
      <c r="Z196" t="str">
        <f>IF(D196="","",団体設定!$B$8)</f>
        <v/>
      </c>
    </row>
    <row r="197" spans="1:26" x14ac:dyDescent="0.15">
      <c r="A197">
        <v>196</v>
      </c>
      <c r="B197" s="1" t="str">
        <f>IF(D197="","",'中級(3級～)'!B52)</f>
        <v/>
      </c>
      <c r="C197" s="1" t="str">
        <f>IF(D197="","",'中級(3級～)'!C52)</f>
        <v/>
      </c>
      <c r="D197" t="str">
        <f>'中級(3級～)'!D52&amp;'中級(3級～)'!E52</f>
        <v/>
      </c>
      <c r="E197" t="str">
        <f>IF(D197="","",'中級(3級～)'!F52&amp;"/"&amp;'中級(3級～)'!H52&amp;"/"&amp;'中級(3級～)'!J52)</f>
        <v/>
      </c>
      <c r="F197" s="34" t="str">
        <f>IF(D197="","",団体設定!$B$5&amp;"年"&amp;団体設定!$D$5&amp;団体設定!$E$5&amp;団体設定!$F$5&amp;団体設定!$G$5)</f>
        <v/>
      </c>
      <c r="G197" s="33" t="str">
        <f t="shared" si="27"/>
        <v/>
      </c>
      <c r="H197" t="str">
        <f>'中級(3級～)'!Z52</f>
        <v/>
      </c>
      <c r="I197" t="str">
        <f>IF(D197="","",VLOOKUP(H197,計算!$B$16:$C$219,2,FALSE))</f>
        <v/>
      </c>
      <c r="J197" s="44" t="s">
        <v>65</v>
      </c>
      <c r="K197">
        <f t="shared" si="28"/>
        <v>0</v>
      </c>
      <c r="L197" s="52" t="e">
        <f t="shared" si="29"/>
        <v>#VALUE!</v>
      </c>
      <c r="M197" t="e">
        <f t="shared" si="30"/>
        <v>#VALUE!</v>
      </c>
      <c r="N197" t="str">
        <f t="shared" si="31"/>
        <v/>
      </c>
      <c r="O197" s="34" t="str">
        <f t="shared" si="26"/>
        <v/>
      </c>
      <c r="P197" s="34">
        <f>IF(H197="不合格","",'中級(3級～)'!D52)</f>
        <v>0</v>
      </c>
      <c r="Q197" s="34">
        <f>IF(H197="不合格","",'中級(3級～)'!E52)</f>
        <v>0</v>
      </c>
      <c r="R197" s="34">
        <f>IF(H197="不合格","",'中級(3級～)'!F52)</f>
        <v>0</v>
      </c>
      <c r="S197" s="34">
        <f>IF(H197="不合格","",'中級(3級～)'!H52)</f>
        <v>0</v>
      </c>
      <c r="T197" s="34">
        <f>IF(H197="不合格","",'中級(3級～)'!J52)</f>
        <v>0</v>
      </c>
      <c r="U197" t="e">
        <f>IF(H197="不合格",0,VLOOKUP(H197,計算!$U$2:$V$62,2,FALSE))</f>
        <v>#N/A</v>
      </c>
      <c r="V197" t="e">
        <f>IF(U197=0,"不合格",VLOOKUP(U197,計算!$T$3:$V$63,2))</f>
        <v>#N/A</v>
      </c>
      <c r="W197" t="str">
        <f t="shared" si="32"/>
        <v/>
      </c>
      <c r="X197" t="e">
        <f t="shared" si="33"/>
        <v>#N/A</v>
      </c>
      <c r="Y197" t="str">
        <f>IF(D197="","",団体設定!$B$7)</f>
        <v/>
      </c>
      <c r="Z197" t="str">
        <f>IF(D197="","",団体設定!$B$8)</f>
        <v/>
      </c>
    </row>
    <row r="198" spans="1:26" x14ac:dyDescent="0.15">
      <c r="A198">
        <v>197</v>
      </c>
      <c r="B198" s="1" t="str">
        <f>IF(D198="","",'中級(3級～)'!B53)</f>
        <v/>
      </c>
      <c r="C198" s="1" t="str">
        <f>IF(D198="","",'中級(3級～)'!C53)</f>
        <v/>
      </c>
      <c r="D198" t="str">
        <f>'中級(3級～)'!D53&amp;'中級(3級～)'!E53</f>
        <v/>
      </c>
      <c r="E198" t="str">
        <f>IF(D198="","",'中級(3級～)'!F53&amp;"/"&amp;'中級(3級～)'!H53&amp;"/"&amp;'中級(3級～)'!J53)</f>
        <v/>
      </c>
      <c r="F198" s="34" t="str">
        <f>IF(D198="","",団体設定!$B$5&amp;"年"&amp;団体設定!$D$5&amp;団体設定!$E$5&amp;団体設定!$F$5&amp;団体設定!$G$5)</f>
        <v/>
      </c>
      <c r="G198" s="33" t="str">
        <f t="shared" si="27"/>
        <v/>
      </c>
      <c r="H198" t="str">
        <f>'中級(3級～)'!Z53</f>
        <v/>
      </c>
      <c r="I198" t="str">
        <f>IF(D198="","",VLOOKUP(H198,計算!$B$16:$C$219,2,FALSE))</f>
        <v/>
      </c>
      <c r="J198" s="44" t="s">
        <v>65</v>
      </c>
      <c r="K198">
        <f t="shared" si="28"/>
        <v>0</v>
      </c>
      <c r="L198" s="52" t="e">
        <f t="shared" si="29"/>
        <v>#VALUE!</v>
      </c>
      <c r="M198" t="e">
        <f t="shared" si="30"/>
        <v>#VALUE!</v>
      </c>
      <c r="N198" t="str">
        <f t="shared" si="31"/>
        <v/>
      </c>
      <c r="O198" s="34" t="str">
        <f t="shared" si="26"/>
        <v/>
      </c>
      <c r="P198" s="34">
        <f>IF(H198="不合格","",'中級(3級～)'!D53)</f>
        <v>0</v>
      </c>
      <c r="Q198" s="34">
        <f>IF(H198="不合格","",'中級(3級～)'!E53)</f>
        <v>0</v>
      </c>
      <c r="R198" s="34">
        <f>IF(H198="不合格","",'中級(3級～)'!F53)</f>
        <v>0</v>
      </c>
      <c r="S198" s="34">
        <f>IF(H198="不合格","",'中級(3級～)'!H53)</f>
        <v>0</v>
      </c>
      <c r="T198" s="34">
        <f>IF(H198="不合格","",'中級(3級～)'!J53)</f>
        <v>0</v>
      </c>
      <c r="U198" t="e">
        <f>IF(H198="不合格",0,VLOOKUP(H198,計算!$U$2:$V$62,2,FALSE))</f>
        <v>#N/A</v>
      </c>
      <c r="V198" t="e">
        <f>IF(U198=0,"不合格",VLOOKUP(U198,計算!$T$3:$V$63,2))</f>
        <v>#N/A</v>
      </c>
      <c r="W198" t="str">
        <f t="shared" si="32"/>
        <v/>
      </c>
      <c r="X198" t="e">
        <f t="shared" si="33"/>
        <v>#N/A</v>
      </c>
      <c r="Y198" t="str">
        <f>IF(D198="","",団体設定!$B$7)</f>
        <v/>
      </c>
      <c r="Z198" t="str">
        <f>IF(D198="","",団体設定!$B$8)</f>
        <v/>
      </c>
    </row>
    <row r="199" spans="1:26" x14ac:dyDescent="0.15">
      <c r="A199">
        <v>198</v>
      </c>
      <c r="B199" s="1" t="str">
        <f>IF(D199="","",'中級(3級～)'!B54)</f>
        <v/>
      </c>
      <c r="C199" s="1" t="str">
        <f>IF(D199="","",'中級(3級～)'!C54)</f>
        <v/>
      </c>
      <c r="D199" t="str">
        <f>'中級(3級～)'!D54&amp;'中級(3級～)'!E54</f>
        <v/>
      </c>
      <c r="E199" t="str">
        <f>IF(D199="","",'中級(3級～)'!F54&amp;"/"&amp;'中級(3級～)'!H54&amp;"/"&amp;'中級(3級～)'!J54)</f>
        <v/>
      </c>
      <c r="F199" s="34" t="str">
        <f>IF(D199="","",団体設定!$B$5&amp;"年"&amp;団体設定!$D$5&amp;団体設定!$E$5&amp;団体設定!$F$5&amp;団体設定!$G$5)</f>
        <v/>
      </c>
      <c r="G199" s="33" t="str">
        <f t="shared" si="27"/>
        <v/>
      </c>
      <c r="H199" t="str">
        <f>'中級(3級～)'!Z54</f>
        <v/>
      </c>
      <c r="I199" t="str">
        <f>IF(D199="","",VLOOKUP(H199,計算!$B$16:$C$219,2,FALSE))</f>
        <v/>
      </c>
      <c r="J199" s="44" t="s">
        <v>65</v>
      </c>
      <c r="K199">
        <f t="shared" si="28"/>
        <v>0</v>
      </c>
      <c r="L199" s="52" t="e">
        <f t="shared" si="29"/>
        <v>#VALUE!</v>
      </c>
      <c r="M199" t="e">
        <f t="shared" si="30"/>
        <v>#VALUE!</v>
      </c>
      <c r="N199" t="str">
        <f t="shared" si="31"/>
        <v/>
      </c>
      <c r="O199" s="34" t="str">
        <f t="shared" si="26"/>
        <v/>
      </c>
      <c r="P199" s="34">
        <f>IF(H199="不合格","",'中級(3級～)'!D54)</f>
        <v>0</v>
      </c>
      <c r="Q199" s="34">
        <f>IF(H199="不合格","",'中級(3級～)'!E54)</f>
        <v>0</v>
      </c>
      <c r="R199" s="34">
        <f>IF(H199="不合格","",'中級(3級～)'!F54)</f>
        <v>0</v>
      </c>
      <c r="S199" s="34">
        <f>IF(H199="不合格","",'中級(3級～)'!H54)</f>
        <v>0</v>
      </c>
      <c r="T199" s="34">
        <f>IF(H199="不合格","",'中級(3級～)'!J54)</f>
        <v>0</v>
      </c>
      <c r="U199" t="e">
        <f>IF(H199="不合格",0,VLOOKUP(H199,計算!$U$2:$V$62,2,FALSE))</f>
        <v>#N/A</v>
      </c>
      <c r="V199" t="e">
        <f>IF(U199=0,"不合格",VLOOKUP(U199,計算!$T$3:$V$63,2))</f>
        <v>#N/A</v>
      </c>
      <c r="W199" t="str">
        <f t="shared" si="32"/>
        <v/>
      </c>
      <c r="X199" t="e">
        <f t="shared" si="33"/>
        <v>#N/A</v>
      </c>
      <c r="Y199" t="str">
        <f>IF(D199="","",団体設定!$B$7)</f>
        <v/>
      </c>
      <c r="Z199" t="str">
        <f>IF(D199="","",団体設定!$B$8)</f>
        <v/>
      </c>
    </row>
    <row r="200" spans="1:26" x14ac:dyDescent="0.15">
      <c r="A200">
        <v>199</v>
      </c>
      <c r="B200" s="1" t="str">
        <f>IF(D200="","",'中級(3級～)'!B55)</f>
        <v/>
      </c>
      <c r="C200" s="1" t="str">
        <f>IF(D200="","",'中級(3級～)'!C55)</f>
        <v/>
      </c>
      <c r="D200" t="str">
        <f>'中級(3級～)'!D55&amp;'中級(3級～)'!E55</f>
        <v/>
      </c>
      <c r="E200" t="str">
        <f>IF(D200="","",'中級(3級～)'!F55&amp;"/"&amp;'中級(3級～)'!H55&amp;"/"&amp;'中級(3級～)'!J55)</f>
        <v/>
      </c>
      <c r="F200" s="34" t="str">
        <f>IF(D200="","",団体設定!$B$5&amp;"年"&amp;団体設定!$D$5&amp;団体設定!$E$5&amp;団体設定!$F$5&amp;団体設定!$G$5)</f>
        <v/>
      </c>
      <c r="G200" s="33" t="str">
        <f t="shared" si="27"/>
        <v/>
      </c>
      <c r="H200" t="str">
        <f>'中級(3級～)'!Z55</f>
        <v/>
      </c>
      <c r="I200" t="str">
        <f>IF(D200="","",VLOOKUP(H200,計算!$B$16:$C$219,2,FALSE))</f>
        <v/>
      </c>
      <c r="J200" s="44" t="s">
        <v>65</v>
      </c>
      <c r="K200">
        <f t="shared" si="28"/>
        <v>0</v>
      </c>
      <c r="L200" s="52" t="e">
        <f t="shared" si="29"/>
        <v>#VALUE!</v>
      </c>
      <c r="M200" t="e">
        <f t="shared" si="30"/>
        <v>#VALUE!</v>
      </c>
      <c r="N200" t="str">
        <f t="shared" si="31"/>
        <v/>
      </c>
      <c r="O200" s="34" t="str">
        <f t="shared" si="26"/>
        <v/>
      </c>
      <c r="P200" s="34">
        <f>IF(H200="不合格","",'中級(3級～)'!D55)</f>
        <v>0</v>
      </c>
      <c r="Q200" s="34">
        <f>IF(H200="不合格","",'中級(3級～)'!E55)</f>
        <v>0</v>
      </c>
      <c r="R200" s="34">
        <f>IF(H200="不合格","",'中級(3級～)'!F55)</f>
        <v>0</v>
      </c>
      <c r="S200" s="34">
        <f>IF(H200="不合格","",'中級(3級～)'!H55)</f>
        <v>0</v>
      </c>
      <c r="T200" s="34">
        <f>IF(H200="不合格","",'中級(3級～)'!J55)</f>
        <v>0</v>
      </c>
      <c r="U200" t="e">
        <f>IF(H200="不合格",0,VLOOKUP(H200,計算!$U$2:$V$62,2,FALSE))</f>
        <v>#N/A</v>
      </c>
      <c r="V200" t="e">
        <f>IF(U200=0,"不合格",VLOOKUP(U200,計算!$T$3:$V$63,2))</f>
        <v>#N/A</v>
      </c>
      <c r="W200" t="str">
        <f t="shared" si="32"/>
        <v/>
      </c>
      <c r="X200" t="e">
        <f t="shared" si="33"/>
        <v>#N/A</v>
      </c>
      <c r="Y200" t="str">
        <f>IF(D200="","",団体設定!$B$7)</f>
        <v/>
      </c>
      <c r="Z200" t="str">
        <f>IF(D200="","",団体設定!$B$8)</f>
        <v/>
      </c>
    </row>
    <row r="201" spans="1:26" x14ac:dyDescent="0.15">
      <c r="A201">
        <v>200</v>
      </c>
      <c r="B201" s="1" t="str">
        <f>IF(D201="","",'中級(3級～)'!B56)</f>
        <v/>
      </c>
      <c r="C201" s="1" t="str">
        <f>IF(D201="","",'中級(3級～)'!C56)</f>
        <v/>
      </c>
      <c r="D201" t="str">
        <f>'中級(3級～)'!D56&amp;'中級(3級～)'!E56</f>
        <v/>
      </c>
      <c r="E201" t="str">
        <f>IF(D201="","",'中級(3級～)'!F56&amp;"/"&amp;'中級(3級～)'!H56&amp;"/"&amp;'中級(3級～)'!J56)</f>
        <v/>
      </c>
      <c r="F201" s="34" t="str">
        <f>IF(D201="","",団体設定!$B$5&amp;"年"&amp;団体設定!$D$5&amp;団体設定!$E$5&amp;団体設定!$F$5&amp;団体設定!$G$5)</f>
        <v/>
      </c>
      <c r="G201" s="33" t="str">
        <f t="shared" si="27"/>
        <v/>
      </c>
      <c r="H201" t="str">
        <f>'中級(3級～)'!Z56</f>
        <v/>
      </c>
      <c r="I201" t="str">
        <f>IF(D201="","",VLOOKUP(H201,計算!$B$16:$C$219,2,FALSE))</f>
        <v/>
      </c>
      <c r="J201" s="44" t="s">
        <v>65</v>
      </c>
      <c r="K201">
        <f t="shared" si="28"/>
        <v>0</v>
      </c>
      <c r="L201" s="52" t="e">
        <f t="shared" si="29"/>
        <v>#VALUE!</v>
      </c>
      <c r="M201" t="e">
        <f t="shared" si="30"/>
        <v>#VALUE!</v>
      </c>
      <c r="N201" t="str">
        <f t="shared" si="31"/>
        <v/>
      </c>
      <c r="O201" s="34" t="str">
        <f t="shared" si="26"/>
        <v/>
      </c>
      <c r="P201" s="34">
        <f>IF(H201="不合格","",'中級(3級～)'!D56)</f>
        <v>0</v>
      </c>
      <c r="Q201" s="34">
        <f>IF(H201="不合格","",'中級(3級～)'!E56)</f>
        <v>0</v>
      </c>
      <c r="R201" s="34">
        <f>IF(H201="不合格","",'中級(3級～)'!F56)</f>
        <v>0</v>
      </c>
      <c r="S201" s="34">
        <f>IF(H201="不合格","",'中級(3級～)'!H56)</f>
        <v>0</v>
      </c>
      <c r="T201" s="34">
        <f>IF(H201="不合格","",'中級(3級～)'!J56)</f>
        <v>0</v>
      </c>
      <c r="U201" t="e">
        <f>IF(H201="不合格",0,VLOOKUP(H201,計算!$U$2:$V$62,2,FALSE))</f>
        <v>#N/A</v>
      </c>
      <c r="V201" t="e">
        <f>IF(U201=0,"不合格",VLOOKUP(U201,計算!$T$3:$V$63,2))</f>
        <v>#N/A</v>
      </c>
      <c r="W201" t="str">
        <f t="shared" si="32"/>
        <v/>
      </c>
      <c r="X201" t="e">
        <f t="shared" si="33"/>
        <v>#N/A</v>
      </c>
      <c r="Y201" t="str">
        <f>IF(D201="","",団体設定!$B$7)</f>
        <v/>
      </c>
      <c r="Z201" t="str">
        <f>IF(D201="","",団体設定!$B$8)</f>
        <v/>
      </c>
    </row>
    <row r="202" spans="1:26" x14ac:dyDescent="0.15">
      <c r="A202">
        <v>201</v>
      </c>
      <c r="B202" s="1" t="str">
        <f>IF(D202="","",'中級(3級～)'!B57)</f>
        <v/>
      </c>
      <c r="C202" s="1" t="str">
        <f>IF(D202="","",'中級(3級～)'!C57)</f>
        <v/>
      </c>
      <c r="D202" t="str">
        <f>'中級(3級～)'!D57&amp;'中級(3級～)'!E57</f>
        <v/>
      </c>
      <c r="E202" t="str">
        <f>IF(D202="","",'中級(3級～)'!F57&amp;"/"&amp;'中級(3級～)'!H57&amp;"/"&amp;'中級(3級～)'!J57)</f>
        <v/>
      </c>
      <c r="F202" s="34" t="str">
        <f>IF(D202="","",団体設定!$B$5&amp;"年"&amp;団体設定!$D$5&amp;団体設定!$E$5&amp;団体設定!$F$5&amp;団体設定!$G$5)</f>
        <v/>
      </c>
      <c r="G202" s="33" t="str">
        <f t="shared" si="27"/>
        <v/>
      </c>
      <c r="H202" t="str">
        <f>'中級(3級～)'!Z57</f>
        <v/>
      </c>
      <c r="I202" t="str">
        <f>IF(D202="","",VLOOKUP(H202,計算!$B$16:$C$219,2,FALSE))</f>
        <v/>
      </c>
      <c r="J202" s="44" t="s">
        <v>65</v>
      </c>
      <c r="K202">
        <f t="shared" si="28"/>
        <v>0</v>
      </c>
      <c r="L202" s="52" t="e">
        <f t="shared" si="29"/>
        <v>#VALUE!</v>
      </c>
      <c r="M202" t="e">
        <f t="shared" si="30"/>
        <v>#VALUE!</v>
      </c>
      <c r="N202" t="str">
        <f t="shared" si="31"/>
        <v/>
      </c>
      <c r="O202" s="34" t="str">
        <f t="shared" si="26"/>
        <v/>
      </c>
      <c r="P202" s="34">
        <f>IF(H202="不合格","",'中級(3級～)'!D57)</f>
        <v>0</v>
      </c>
      <c r="Q202" s="34">
        <f>IF(H202="不合格","",'中級(3級～)'!E57)</f>
        <v>0</v>
      </c>
      <c r="R202" s="34">
        <f>IF(H202="不合格","",'中級(3級～)'!F57)</f>
        <v>0</v>
      </c>
      <c r="S202" s="34">
        <f>IF(H202="不合格","",'中級(3級～)'!H57)</f>
        <v>0</v>
      </c>
      <c r="T202" s="34">
        <f>IF(H202="不合格","",'中級(3級～)'!J57)</f>
        <v>0</v>
      </c>
      <c r="U202" t="e">
        <f>IF(H202="不合格",0,VLOOKUP(H202,計算!$U$2:$V$62,2,FALSE))</f>
        <v>#N/A</v>
      </c>
      <c r="V202" t="e">
        <f>IF(U202=0,"不合格",VLOOKUP(U202,計算!$T$3:$V$63,2))</f>
        <v>#N/A</v>
      </c>
      <c r="W202" t="str">
        <f t="shared" si="32"/>
        <v/>
      </c>
      <c r="X202" t="e">
        <f t="shared" si="33"/>
        <v>#N/A</v>
      </c>
      <c r="Y202" t="str">
        <f>IF(D202="","",団体設定!$B$7)</f>
        <v/>
      </c>
      <c r="Z202" t="str">
        <f>IF(D202="","",団体設定!$B$8)</f>
        <v/>
      </c>
    </row>
    <row r="203" spans="1:26" x14ac:dyDescent="0.15">
      <c r="A203">
        <v>202</v>
      </c>
      <c r="B203" s="1" t="str">
        <f>IF(D203="","",'中級(3級～)'!B58)</f>
        <v/>
      </c>
      <c r="C203" s="1" t="str">
        <f>IF(D203="","",'中級(3級～)'!C58)</f>
        <v/>
      </c>
      <c r="D203" t="str">
        <f>'中級(3級～)'!D58&amp;'中級(3級～)'!E58</f>
        <v/>
      </c>
      <c r="E203" t="str">
        <f>IF(D203="","",'中級(3級～)'!F58&amp;"/"&amp;'中級(3級～)'!H58&amp;"/"&amp;'中級(3級～)'!J58)</f>
        <v/>
      </c>
      <c r="F203" s="34" t="str">
        <f>IF(D203="","",団体設定!$B$5&amp;"年"&amp;団体設定!$D$5&amp;団体設定!$E$5&amp;団体設定!$F$5&amp;団体設定!$G$5)</f>
        <v/>
      </c>
      <c r="G203" s="33" t="str">
        <f t="shared" si="27"/>
        <v/>
      </c>
      <c r="H203" t="str">
        <f>'中級(3級～)'!Z58</f>
        <v/>
      </c>
      <c r="I203" t="str">
        <f>IF(D203="","",VLOOKUP(H203,計算!$B$16:$C$219,2,FALSE))</f>
        <v/>
      </c>
      <c r="J203" s="44" t="s">
        <v>65</v>
      </c>
      <c r="K203">
        <f t="shared" si="28"/>
        <v>0</v>
      </c>
      <c r="L203" s="52" t="e">
        <f t="shared" si="29"/>
        <v>#VALUE!</v>
      </c>
      <c r="M203" t="e">
        <f t="shared" si="30"/>
        <v>#VALUE!</v>
      </c>
      <c r="N203" t="str">
        <f t="shared" si="31"/>
        <v/>
      </c>
      <c r="O203" s="34" t="str">
        <f t="shared" si="26"/>
        <v/>
      </c>
      <c r="P203" s="34">
        <f>IF(H203="不合格","",'中級(3級～)'!D58)</f>
        <v>0</v>
      </c>
      <c r="Q203" s="34">
        <f>IF(H203="不合格","",'中級(3級～)'!E58)</f>
        <v>0</v>
      </c>
      <c r="R203" s="34">
        <f>IF(H203="不合格","",'中級(3級～)'!F58)</f>
        <v>0</v>
      </c>
      <c r="S203" s="34">
        <f>IF(H203="不合格","",'中級(3級～)'!H58)</f>
        <v>0</v>
      </c>
      <c r="T203" s="34">
        <f>IF(H203="不合格","",'中級(3級～)'!J58)</f>
        <v>0</v>
      </c>
      <c r="U203" t="e">
        <f>IF(H203="不合格",0,VLOOKUP(H203,計算!$U$2:$V$62,2,FALSE))</f>
        <v>#N/A</v>
      </c>
      <c r="V203" t="e">
        <f>IF(U203=0,"不合格",VLOOKUP(U203,計算!$T$3:$V$63,2))</f>
        <v>#N/A</v>
      </c>
      <c r="W203" t="str">
        <f t="shared" si="32"/>
        <v/>
      </c>
      <c r="X203" t="e">
        <f t="shared" si="33"/>
        <v>#N/A</v>
      </c>
      <c r="Y203" t="str">
        <f>IF(D203="","",団体設定!$B$7)</f>
        <v/>
      </c>
      <c r="Z203" t="str">
        <f>IF(D203="","",団体設定!$B$8)</f>
        <v/>
      </c>
    </row>
    <row r="204" spans="1:26" x14ac:dyDescent="0.15">
      <c r="A204">
        <v>203</v>
      </c>
      <c r="B204" s="1" t="str">
        <f>IF(D204="","",'中級(3級～)'!B59)</f>
        <v/>
      </c>
      <c r="C204" s="1" t="str">
        <f>IF(D204="","",'中級(3級～)'!C59)</f>
        <v/>
      </c>
      <c r="D204" t="str">
        <f>'中級(3級～)'!D59&amp;'中級(3級～)'!E59</f>
        <v/>
      </c>
      <c r="E204" t="str">
        <f>IF(D204="","",'中級(3級～)'!F59&amp;"/"&amp;'中級(3級～)'!H59&amp;"/"&amp;'中級(3級～)'!J59)</f>
        <v/>
      </c>
      <c r="F204" s="34" t="str">
        <f>IF(D204="","",団体設定!$B$5&amp;"年"&amp;団体設定!$D$5&amp;団体設定!$E$5&amp;団体設定!$F$5&amp;団体設定!$G$5)</f>
        <v/>
      </c>
      <c r="G204" s="33" t="str">
        <f t="shared" si="27"/>
        <v/>
      </c>
      <c r="H204" t="str">
        <f>'中級(3級～)'!Z59</f>
        <v/>
      </c>
      <c r="I204" t="str">
        <f>IF(D204="","",VLOOKUP(H204,計算!$B$16:$C$219,2,FALSE))</f>
        <v/>
      </c>
      <c r="J204" s="44" t="s">
        <v>65</v>
      </c>
      <c r="K204">
        <f t="shared" si="28"/>
        <v>0</v>
      </c>
      <c r="L204" s="52" t="e">
        <f t="shared" si="29"/>
        <v>#VALUE!</v>
      </c>
      <c r="M204" t="e">
        <f t="shared" si="30"/>
        <v>#VALUE!</v>
      </c>
      <c r="N204" t="str">
        <f t="shared" si="31"/>
        <v/>
      </c>
      <c r="O204" s="34" t="str">
        <f t="shared" si="26"/>
        <v/>
      </c>
      <c r="P204" s="34">
        <f>IF(H204="不合格","",'中級(3級～)'!D59)</f>
        <v>0</v>
      </c>
      <c r="Q204" s="34">
        <f>IF(H204="不合格","",'中級(3級～)'!E59)</f>
        <v>0</v>
      </c>
      <c r="R204" s="34">
        <f>IF(H204="不合格","",'中級(3級～)'!F59)</f>
        <v>0</v>
      </c>
      <c r="S204" s="34">
        <f>IF(H204="不合格","",'中級(3級～)'!H59)</f>
        <v>0</v>
      </c>
      <c r="T204" s="34">
        <f>IF(H204="不合格","",'中級(3級～)'!J59)</f>
        <v>0</v>
      </c>
      <c r="U204" t="e">
        <f>IF(H204="不合格",0,VLOOKUP(H204,計算!$U$2:$V$62,2,FALSE))</f>
        <v>#N/A</v>
      </c>
      <c r="V204" t="e">
        <f>IF(U204=0,"不合格",VLOOKUP(U204,計算!$T$3:$V$63,2))</f>
        <v>#N/A</v>
      </c>
      <c r="W204" t="str">
        <f t="shared" si="32"/>
        <v/>
      </c>
      <c r="X204" t="e">
        <f t="shared" si="33"/>
        <v>#N/A</v>
      </c>
      <c r="Y204" t="str">
        <f>IF(D204="","",団体設定!$B$7)</f>
        <v/>
      </c>
      <c r="Z204" t="str">
        <f>IF(D204="","",団体設定!$B$8)</f>
        <v/>
      </c>
    </row>
    <row r="205" spans="1:26" x14ac:dyDescent="0.15">
      <c r="A205">
        <v>204</v>
      </c>
      <c r="B205" s="1" t="str">
        <f>IF(D205="","",'中級(3級～)'!B60)</f>
        <v/>
      </c>
      <c r="C205" s="1" t="str">
        <f>IF(D205="","",'中級(3級～)'!C60)</f>
        <v/>
      </c>
      <c r="D205" t="str">
        <f>'中級(3級～)'!D60&amp;'中級(3級～)'!E60</f>
        <v/>
      </c>
      <c r="E205" t="str">
        <f>IF(D205="","",'中級(3級～)'!F60&amp;"/"&amp;'中級(3級～)'!H60&amp;"/"&amp;'中級(3級～)'!J60)</f>
        <v/>
      </c>
      <c r="F205" s="34" t="str">
        <f>IF(D205="","",団体設定!$B$5&amp;"年"&amp;団体設定!$D$5&amp;団体設定!$E$5&amp;団体設定!$F$5&amp;団体設定!$G$5)</f>
        <v/>
      </c>
      <c r="G205" s="33" t="str">
        <f t="shared" si="27"/>
        <v/>
      </c>
      <c r="H205" t="str">
        <f>'中級(3級～)'!Z60</f>
        <v/>
      </c>
      <c r="I205" t="str">
        <f>IF(D205="","",VLOOKUP(H205,計算!$B$16:$C$219,2,FALSE))</f>
        <v/>
      </c>
      <c r="J205" s="44" t="s">
        <v>65</v>
      </c>
      <c r="K205">
        <f t="shared" si="28"/>
        <v>0</v>
      </c>
      <c r="L205" s="52" t="e">
        <f t="shared" si="29"/>
        <v>#VALUE!</v>
      </c>
      <c r="M205" t="e">
        <f t="shared" si="30"/>
        <v>#VALUE!</v>
      </c>
      <c r="N205" t="str">
        <f t="shared" si="31"/>
        <v/>
      </c>
      <c r="O205" s="34" t="str">
        <f t="shared" si="26"/>
        <v/>
      </c>
      <c r="P205" s="34">
        <f>IF(H205="不合格","",'中級(3級～)'!D60)</f>
        <v>0</v>
      </c>
      <c r="Q205" s="34">
        <f>IF(H205="不合格","",'中級(3級～)'!E60)</f>
        <v>0</v>
      </c>
      <c r="R205" s="34">
        <f>IF(H205="不合格","",'中級(3級～)'!F60)</f>
        <v>0</v>
      </c>
      <c r="S205" s="34">
        <f>IF(H205="不合格","",'中級(3級～)'!H60)</f>
        <v>0</v>
      </c>
      <c r="T205" s="34">
        <f>IF(H205="不合格","",'中級(3級～)'!J60)</f>
        <v>0</v>
      </c>
      <c r="U205" t="e">
        <f>IF(H205="不合格",0,VLOOKUP(H205,計算!$U$2:$V$62,2,FALSE))</f>
        <v>#N/A</v>
      </c>
      <c r="V205" t="e">
        <f>IF(U205=0,"不合格",VLOOKUP(U205,計算!$T$3:$V$63,2))</f>
        <v>#N/A</v>
      </c>
      <c r="W205" t="str">
        <f t="shared" si="32"/>
        <v/>
      </c>
      <c r="X205" t="e">
        <f t="shared" si="33"/>
        <v>#N/A</v>
      </c>
      <c r="Y205" t="str">
        <f>IF(D205="","",団体設定!$B$7)</f>
        <v/>
      </c>
      <c r="Z205" t="str">
        <f>IF(D205="","",団体設定!$B$8)</f>
        <v/>
      </c>
    </row>
    <row r="206" spans="1:26" x14ac:dyDescent="0.15">
      <c r="A206">
        <v>205</v>
      </c>
      <c r="B206" s="1" t="str">
        <f>IF(D206="","",'中級(3級～)'!B61)</f>
        <v/>
      </c>
      <c r="C206" s="1" t="str">
        <f>IF(D206="","",'中級(3級～)'!C61)</f>
        <v/>
      </c>
      <c r="D206" t="str">
        <f>'中級(3級～)'!D61&amp;'中級(3級～)'!E61</f>
        <v/>
      </c>
      <c r="E206" t="str">
        <f>IF(D206="","",'中級(3級～)'!F61&amp;"/"&amp;'中級(3級～)'!H61&amp;"/"&amp;'中級(3級～)'!J61)</f>
        <v/>
      </c>
      <c r="F206" s="34" t="str">
        <f>IF(D206="","",団体設定!$B$5&amp;"年"&amp;団体設定!$D$5&amp;団体設定!$E$5&amp;団体設定!$F$5&amp;団体設定!$G$5)</f>
        <v/>
      </c>
      <c r="G206" s="33" t="str">
        <f t="shared" si="27"/>
        <v/>
      </c>
      <c r="H206" t="str">
        <f>'中級(3級～)'!Z61</f>
        <v/>
      </c>
      <c r="I206" t="str">
        <f>IF(D206="","",VLOOKUP(H206,計算!$B$16:$C$219,2,FALSE))</f>
        <v/>
      </c>
      <c r="J206" s="44" t="s">
        <v>65</v>
      </c>
      <c r="K206">
        <f t="shared" si="28"/>
        <v>0</v>
      </c>
      <c r="L206" s="52" t="e">
        <f t="shared" si="29"/>
        <v>#VALUE!</v>
      </c>
      <c r="M206" t="e">
        <f t="shared" si="30"/>
        <v>#VALUE!</v>
      </c>
      <c r="N206" t="str">
        <f t="shared" si="31"/>
        <v/>
      </c>
      <c r="O206" s="34" t="str">
        <f t="shared" si="26"/>
        <v/>
      </c>
      <c r="P206" s="34">
        <f>IF(H206="不合格","",'中級(3級～)'!D61)</f>
        <v>0</v>
      </c>
      <c r="Q206" s="34">
        <f>IF(H206="不合格","",'中級(3級～)'!E61)</f>
        <v>0</v>
      </c>
      <c r="R206" s="34">
        <f>IF(H206="不合格","",'中級(3級～)'!F61)</f>
        <v>0</v>
      </c>
      <c r="S206" s="34">
        <f>IF(H206="不合格","",'中級(3級～)'!H61)</f>
        <v>0</v>
      </c>
      <c r="T206" s="34">
        <f>IF(H206="不合格","",'中級(3級～)'!J61)</f>
        <v>0</v>
      </c>
      <c r="U206" t="e">
        <f>IF(H206="不合格",0,VLOOKUP(H206,計算!$U$2:$V$62,2,FALSE))</f>
        <v>#N/A</v>
      </c>
      <c r="V206" t="e">
        <f>IF(U206=0,"不合格",VLOOKUP(U206,計算!$T$3:$V$63,2))</f>
        <v>#N/A</v>
      </c>
      <c r="W206" t="str">
        <f t="shared" si="32"/>
        <v/>
      </c>
      <c r="X206" t="e">
        <f t="shared" si="33"/>
        <v>#N/A</v>
      </c>
      <c r="Y206" t="str">
        <f>IF(D206="","",団体設定!$B$7)</f>
        <v/>
      </c>
      <c r="Z206" t="str">
        <f>IF(D206="","",団体設定!$B$8)</f>
        <v/>
      </c>
    </row>
    <row r="207" spans="1:26" x14ac:dyDescent="0.15">
      <c r="A207">
        <v>206</v>
      </c>
      <c r="B207" s="1" t="str">
        <f>IF(D207="","",'中級(3級～)'!B62)</f>
        <v/>
      </c>
      <c r="C207" s="1" t="str">
        <f>IF(D207="","",'中級(3級～)'!C62)</f>
        <v/>
      </c>
      <c r="D207" t="str">
        <f>'中級(3級～)'!D62&amp;'中級(3級～)'!E62</f>
        <v/>
      </c>
      <c r="E207" t="str">
        <f>IF(D207="","",'中級(3級～)'!F62&amp;"/"&amp;'中級(3級～)'!H62&amp;"/"&amp;'中級(3級～)'!J62)</f>
        <v/>
      </c>
      <c r="F207" s="34" t="str">
        <f>IF(D207="","",団体設定!$B$5&amp;"年"&amp;団体設定!$D$5&amp;団体設定!$E$5&amp;団体設定!$F$5&amp;団体設定!$G$5)</f>
        <v/>
      </c>
      <c r="G207" s="33" t="str">
        <f t="shared" si="27"/>
        <v/>
      </c>
      <c r="H207" t="str">
        <f>'中級(3級～)'!Z62</f>
        <v/>
      </c>
      <c r="I207" t="str">
        <f>IF(D207="","",VLOOKUP(H207,計算!$B$16:$C$219,2,FALSE))</f>
        <v/>
      </c>
      <c r="J207" s="44" t="s">
        <v>65</v>
      </c>
      <c r="K207">
        <f t="shared" si="28"/>
        <v>0</v>
      </c>
      <c r="L207" s="52" t="e">
        <f t="shared" si="29"/>
        <v>#VALUE!</v>
      </c>
      <c r="M207" t="e">
        <f t="shared" si="30"/>
        <v>#VALUE!</v>
      </c>
      <c r="N207" t="str">
        <f t="shared" si="31"/>
        <v/>
      </c>
      <c r="O207" s="34" t="str">
        <f t="shared" si="26"/>
        <v/>
      </c>
      <c r="P207" s="34">
        <f>IF(H207="不合格","",'中級(3級～)'!D62)</f>
        <v>0</v>
      </c>
      <c r="Q207" s="34">
        <f>IF(H207="不合格","",'中級(3級～)'!E62)</f>
        <v>0</v>
      </c>
      <c r="R207" s="34">
        <f>IF(H207="不合格","",'中級(3級～)'!F62)</f>
        <v>0</v>
      </c>
      <c r="S207" s="34">
        <f>IF(H207="不合格","",'中級(3級～)'!H62)</f>
        <v>0</v>
      </c>
      <c r="T207" s="34">
        <f>IF(H207="不合格","",'中級(3級～)'!J62)</f>
        <v>0</v>
      </c>
      <c r="U207" t="e">
        <f>IF(H207="不合格",0,VLOOKUP(H207,計算!$U$2:$V$62,2,FALSE))</f>
        <v>#N/A</v>
      </c>
      <c r="V207" t="e">
        <f>IF(U207=0,"不合格",VLOOKUP(U207,計算!$T$3:$V$63,2))</f>
        <v>#N/A</v>
      </c>
      <c r="W207" t="str">
        <f t="shared" si="32"/>
        <v/>
      </c>
      <c r="X207" t="e">
        <f t="shared" si="33"/>
        <v>#N/A</v>
      </c>
      <c r="Y207" t="str">
        <f>IF(D207="","",団体設定!$B$7)</f>
        <v/>
      </c>
      <c r="Z207" t="str">
        <f>IF(D207="","",団体設定!$B$8)</f>
        <v/>
      </c>
    </row>
    <row r="208" spans="1:26" x14ac:dyDescent="0.15">
      <c r="A208">
        <v>207</v>
      </c>
      <c r="B208" s="1" t="str">
        <f>IF(D208="","",'中級(3級～)'!B63)</f>
        <v/>
      </c>
      <c r="C208" s="1" t="str">
        <f>IF(D208="","",'中級(3級～)'!C63)</f>
        <v/>
      </c>
      <c r="D208" t="str">
        <f>'中級(3級～)'!D63&amp;'中級(3級～)'!E63</f>
        <v/>
      </c>
      <c r="E208" t="str">
        <f>IF(D208="","",'中級(3級～)'!F63&amp;"/"&amp;'中級(3級～)'!H63&amp;"/"&amp;'中級(3級～)'!J63)</f>
        <v/>
      </c>
      <c r="F208" s="34" t="str">
        <f>IF(D208="","",団体設定!$B$5&amp;"年"&amp;団体設定!$D$5&amp;団体設定!$E$5&amp;団体設定!$F$5&amp;団体設定!$G$5)</f>
        <v/>
      </c>
      <c r="G208" s="33" t="str">
        <f t="shared" si="27"/>
        <v/>
      </c>
      <c r="H208" t="str">
        <f>'中級(3級～)'!Z63</f>
        <v/>
      </c>
      <c r="I208" t="str">
        <f>IF(D208="","",VLOOKUP(H208,計算!$B$16:$C$219,2,FALSE))</f>
        <v/>
      </c>
      <c r="J208" s="44" t="s">
        <v>65</v>
      </c>
      <c r="K208">
        <f t="shared" si="28"/>
        <v>0</v>
      </c>
      <c r="L208" s="52" t="e">
        <f t="shared" si="29"/>
        <v>#VALUE!</v>
      </c>
      <c r="M208" t="e">
        <f t="shared" si="30"/>
        <v>#VALUE!</v>
      </c>
      <c r="N208" t="str">
        <f t="shared" si="31"/>
        <v/>
      </c>
      <c r="O208" s="34" t="str">
        <f t="shared" si="26"/>
        <v/>
      </c>
      <c r="P208" s="34">
        <f>IF(H208="不合格","",'中級(3級～)'!D63)</f>
        <v>0</v>
      </c>
      <c r="Q208" s="34">
        <f>IF(H208="不合格","",'中級(3級～)'!E63)</f>
        <v>0</v>
      </c>
      <c r="R208" s="34">
        <f>IF(H208="不合格","",'中級(3級～)'!F63)</f>
        <v>0</v>
      </c>
      <c r="S208" s="34">
        <f>IF(H208="不合格","",'中級(3級～)'!H63)</f>
        <v>0</v>
      </c>
      <c r="T208" s="34">
        <f>IF(H208="不合格","",'中級(3級～)'!J63)</f>
        <v>0</v>
      </c>
      <c r="U208" t="e">
        <f>IF(H208="不合格",0,VLOOKUP(H208,計算!$U$2:$V$62,2,FALSE))</f>
        <v>#N/A</v>
      </c>
      <c r="V208" t="e">
        <f>IF(U208=0,"不合格",VLOOKUP(U208,計算!$T$3:$V$63,2))</f>
        <v>#N/A</v>
      </c>
      <c r="W208" t="str">
        <f t="shared" si="32"/>
        <v/>
      </c>
      <c r="X208" t="e">
        <f t="shared" si="33"/>
        <v>#N/A</v>
      </c>
      <c r="Y208" t="str">
        <f>IF(D208="","",団体設定!$B$7)</f>
        <v/>
      </c>
      <c r="Z208" t="str">
        <f>IF(D208="","",団体設定!$B$8)</f>
        <v/>
      </c>
    </row>
    <row r="209" spans="1:26" x14ac:dyDescent="0.15">
      <c r="A209">
        <v>208</v>
      </c>
      <c r="B209" s="1" t="str">
        <f>IF(D209="","",'中級(3級～)'!B64)</f>
        <v/>
      </c>
      <c r="C209" s="1" t="str">
        <f>IF(D209="","",'中級(3級～)'!C64)</f>
        <v/>
      </c>
      <c r="D209" t="str">
        <f>'中級(3級～)'!D64&amp;'中級(3級～)'!E64</f>
        <v/>
      </c>
      <c r="E209" t="str">
        <f>IF(D209="","",'中級(3級～)'!F64&amp;"/"&amp;'中級(3級～)'!H64&amp;"/"&amp;'中級(3級～)'!J64)</f>
        <v/>
      </c>
      <c r="F209" s="34" t="str">
        <f>IF(D209="","",団体設定!$B$5&amp;"年"&amp;団体設定!$D$5&amp;団体設定!$E$5&amp;団体設定!$F$5&amp;団体設定!$G$5)</f>
        <v/>
      </c>
      <c r="G209" s="33" t="str">
        <f t="shared" si="27"/>
        <v/>
      </c>
      <c r="H209" t="str">
        <f>'中級(3級～)'!Z64</f>
        <v/>
      </c>
      <c r="I209" t="str">
        <f>IF(D209="","",VLOOKUP(H209,計算!$B$16:$C$219,2,FALSE))</f>
        <v/>
      </c>
      <c r="J209" s="44" t="s">
        <v>65</v>
      </c>
      <c r="K209">
        <f t="shared" si="28"/>
        <v>0</v>
      </c>
      <c r="L209" s="52" t="e">
        <f t="shared" si="29"/>
        <v>#VALUE!</v>
      </c>
      <c r="M209" t="e">
        <f t="shared" si="30"/>
        <v>#VALUE!</v>
      </c>
      <c r="N209" t="str">
        <f t="shared" si="31"/>
        <v/>
      </c>
      <c r="O209" s="34" t="str">
        <f t="shared" si="26"/>
        <v/>
      </c>
      <c r="P209" s="34">
        <f>IF(H209="不合格","",'中級(3級～)'!D64)</f>
        <v>0</v>
      </c>
      <c r="Q209" s="34">
        <f>IF(H209="不合格","",'中級(3級～)'!E64)</f>
        <v>0</v>
      </c>
      <c r="R209" s="34">
        <f>IF(H209="不合格","",'中級(3級～)'!F64)</f>
        <v>0</v>
      </c>
      <c r="S209" s="34">
        <f>IF(H209="不合格","",'中級(3級～)'!H64)</f>
        <v>0</v>
      </c>
      <c r="T209" s="34">
        <f>IF(H209="不合格","",'中級(3級～)'!J64)</f>
        <v>0</v>
      </c>
      <c r="U209" t="e">
        <f>IF(H209="不合格",0,VLOOKUP(H209,計算!$U$2:$V$62,2,FALSE))</f>
        <v>#N/A</v>
      </c>
      <c r="V209" t="e">
        <f>IF(U209=0,"不合格",VLOOKUP(U209,計算!$T$3:$V$63,2))</f>
        <v>#N/A</v>
      </c>
      <c r="W209" t="str">
        <f t="shared" si="32"/>
        <v/>
      </c>
      <c r="X209" t="e">
        <f t="shared" si="33"/>
        <v>#N/A</v>
      </c>
      <c r="Y209" t="str">
        <f>IF(D209="","",団体設定!$B$7)</f>
        <v/>
      </c>
      <c r="Z209" t="str">
        <f>IF(D209="","",団体設定!$B$8)</f>
        <v/>
      </c>
    </row>
    <row r="210" spans="1:26" x14ac:dyDescent="0.15">
      <c r="A210">
        <v>209</v>
      </c>
      <c r="B210" s="1" t="str">
        <f>IF(D210="","",'中級(3級～)'!B65)</f>
        <v/>
      </c>
      <c r="C210" s="1" t="str">
        <f>IF(D210="","",'中級(3級～)'!C65)</f>
        <v/>
      </c>
      <c r="D210" t="str">
        <f>'中級(3級～)'!D65&amp;'中級(3級～)'!E65</f>
        <v/>
      </c>
      <c r="E210" t="str">
        <f>IF(D210="","",'中級(3級～)'!F65&amp;"/"&amp;'中級(3級～)'!H65&amp;"/"&amp;'中級(3級～)'!J65)</f>
        <v/>
      </c>
      <c r="F210" s="34" t="str">
        <f>IF(D210="","",団体設定!$B$5&amp;"年"&amp;団体設定!$D$5&amp;団体設定!$E$5&amp;団体設定!$F$5&amp;団体設定!$G$5)</f>
        <v/>
      </c>
      <c r="G210" s="33" t="str">
        <f t="shared" si="27"/>
        <v/>
      </c>
      <c r="H210" t="str">
        <f>'中級(3級～)'!Z65</f>
        <v/>
      </c>
      <c r="I210" t="str">
        <f>IF(D210="","",VLOOKUP(H210,計算!$B$16:$C$219,2,FALSE))</f>
        <v/>
      </c>
      <c r="J210" s="44" t="s">
        <v>65</v>
      </c>
      <c r="K210">
        <f t="shared" si="28"/>
        <v>0</v>
      </c>
      <c r="L210" s="52" t="e">
        <f t="shared" si="29"/>
        <v>#VALUE!</v>
      </c>
      <c r="M210" t="e">
        <f t="shared" si="30"/>
        <v>#VALUE!</v>
      </c>
      <c r="N210" t="str">
        <f t="shared" si="31"/>
        <v/>
      </c>
      <c r="O210" s="34" t="str">
        <f t="shared" si="26"/>
        <v/>
      </c>
      <c r="P210" s="34">
        <f>IF(H210="不合格","",'中級(3級～)'!D65)</f>
        <v>0</v>
      </c>
      <c r="Q210" s="34">
        <f>IF(H210="不合格","",'中級(3級～)'!E65)</f>
        <v>0</v>
      </c>
      <c r="R210" s="34">
        <f>IF(H210="不合格","",'中級(3級～)'!F65)</f>
        <v>0</v>
      </c>
      <c r="S210" s="34">
        <f>IF(H210="不合格","",'中級(3級～)'!H65)</f>
        <v>0</v>
      </c>
      <c r="T210" s="34">
        <f>IF(H210="不合格","",'中級(3級～)'!J65)</f>
        <v>0</v>
      </c>
      <c r="U210" t="e">
        <f>IF(H210="不合格",0,VLOOKUP(H210,計算!$U$2:$V$62,2,FALSE))</f>
        <v>#N/A</v>
      </c>
      <c r="V210" t="e">
        <f>IF(U210=0,"不合格",VLOOKUP(U210,計算!$T$3:$V$63,2))</f>
        <v>#N/A</v>
      </c>
      <c r="W210" t="str">
        <f t="shared" si="32"/>
        <v/>
      </c>
      <c r="X210" t="e">
        <f t="shared" si="33"/>
        <v>#N/A</v>
      </c>
      <c r="Y210" t="str">
        <f>IF(D210="","",団体設定!$B$7)</f>
        <v/>
      </c>
      <c r="Z210" t="str">
        <f>IF(D210="","",団体設定!$B$8)</f>
        <v/>
      </c>
    </row>
    <row r="211" spans="1:26" x14ac:dyDescent="0.15">
      <c r="A211">
        <v>210</v>
      </c>
      <c r="B211" s="1" t="str">
        <f>IF(D211="","",'中級(3級～)'!B66)</f>
        <v/>
      </c>
      <c r="C211" s="1" t="str">
        <f>IF(D211="","",'中級(3級～)'!C66)</f>
        <v/>
      </c>
      <c r="D211" t="str">
        <f>'中級(3級～)'!D66&amp;'中級(3級～)'!E66</f>
        <v/>
      </c>
      <c r="E211" t="str">
        <f>IF(D211="","",'中級(3級～)'!F66&amp;"/"&amp;'中級(3級～)'!H66&amp;"/"&amp;'中級(3級～)'!J66)</f>
        <v/>
      </c>
      <c r="F211" s="34" t="str">
        <f>IF(D211="","",団体設定!$B$5&amp;"年"&amp;団体設定!$D$5&amp;団体設定!$E$5&amp;団体設定!$F$5&amp;団体設定!$G$5)</f>
        <v/>
      </c>
      <c r="G211" s="33" t="str">
        <f t="shared" si="27"/>
        <v/>
      </c>
      <c r="H211" t="str">
        <f>'中級(3級～)'!Z66</f>
        <v/>
      </c>
      <c r="I211" t="str">
        <f>IF(D211="","",VLOOKUP(H211,計算!$B$16:$C$219,2,FALSE))</f>
        <v/>
      </c>
      <c r="J211" s="44" t="s">
        <v>65</v>
      </c>
      <c r="K211">
        <f t="shared" si="28"/>
        <v>0</v>
      </c>
      <c r="L211" s="52" t="e">
        <f t="shared" si="29"/>
        <v>#VALUE!</v>
      </c>
      <c r="M211" t="e">
        <f t="shared" si="30"/>
        <v>#VALUE!</v>
      </c>
      <c r="N211" t="str">
        <f t="shared" si="31"/>
        <v/>
      </c>
      <c r="O211" s="34" t="str">
        <f t="shared" si="26"/>
        <v/>
      </c>
      <c r="P211" s="34">
        <f>IF(H211="不合格","",'中級(3級～)'!D66)</f>
        <v>0</v>
      </c>
      <c r="Q211" s="34">
        <f>IF(H211="不合格","",'中級(3級～)'!E66)</f>
        <v>0</v>
      </c>
      <c r="R211" s="34">
        <f>IF(H211="不合格","",'中級(3級～)'!F66)</f>
        <v>0</v>
      </c>
      <c r="S211" s="34">
        <f>IF(H211="不合格","",'中級(3級～)'!H66)</f>
        <v>0</v>
      </c>
      <c r="T211" s="34">
        <f>IF(H211="不合格","",'中級(3級～)'!J66)</f>
        <v>0</v>
      </c>
      <c r="U211" t="e">
        <f>IF(H211="不合格",0,VLOOKUP(H211,計算!$U$2:$V$62,2,FALSE))</f>
        <v>#N/A</v>
      </c>
      <c r="V211" t="e">
        <f>IF(U211=0,"不合格",VLOOKUP(U211,計算!$T$3:$V$63,2))</f>
        <v>#N/A</v>
      </c>
      <c r="W211" t="str">
        <f t="shared" si="32"/>
        <v/>
      </c>
      <c r="X211" t="e">
        <f t="shared" si="33"/>
        <v>#N/A</v>
      </c>
      <c r="Y211" t="str">
        <f>IF(D211="","",団体設定!$B$7)</f>
        <v/>
      </c>
      <c r="Z211" t="str">
        <f>IF(D211="","",団体設定!$B$8)</f>
        <v/>
      </c>
    </row>
    <row r="212" spans="1:26" x14ac:dyDescent="0.15">
      <c r="A212">
        <v>211</v>
      </c>
      <c r="B212" s="1" t="str">
        <f>IF(D212="","",'中級(3級～)'!B67)</f>
        <v/>
      </c>
      <c r="C212" s="1" t="str">
        <f>IF(D212="","",'中級(3級～)'!C67)</f>
        <v/>
      </c>
      <c r="D212" t="str">
        <f>'中級(3級～)'!D67&amp;'中級(3級～)'!E67</f>
        <v/>
      </c>
      <c r="E212" t="str">
        <f>IF(D212="","",'中級(3級～)'!F67&amp;"/"&amp;'中級(3級～)'!H67&amp;"/"&amp;'中級(3級～)'!J67)</f>
        <v/>
      </c>
      <c r="F212" s="34" t="str">
        <f>IF(D212="","",団体設定!$B$5&amp;"年"&amp;団体設定!$D$5&amp;団体設定!$E$5&amp;団体設定!$F$5&amp;団体設定!$G$5)</f>
        <v/>
      </c>
      <c r="G212" s="33" t="str">
        <f t="shared" si="27"/>
        <v/>
      </c>
      <c r="H212" t="str">
        <f>'中級(3級～)'!Z67</f>
        <v/>
      </c>
      <c r="I212" t="str">
        <f>IF(D212="","",VLOOKUP(H212,計算!$B$16:$C$219,2,FALSE))</f>
        <v/>
      </c>
      <c r="J212" s="44" t="s">
        <v>65</v>
      </c>
      <c r="K212">
        <f t="shared" si="28"/>
        <v>0</v>
      </c>
      <c r="L212" s="52" t="e">
        <f t="shared" si="29"/>
        <v>#VALUE!</v>
      </c>
      <c r="M212" t="e">
        <f t="shared" si="30"/>
        <v>#VALUE!</v>
      </c>
      <c r="N212" t="str">
        <f t="shared" si="31"/>
        <v/>
      </c>
      <c r="O212" s="34" t="str">
        <f t="shared" si="26"/>
        <v/>
      </c>
      <c r="P212" s="34">
        <f>IF(H212="不合格","",'中級(3級～)'!D67)</f>
        <v>0</v>
      </c>
      <c r="Q212" s="34">
        <f>IF(H212="不合格","",'中級(3級～)'!E67)</f>
        <v>0</v>
      </c>
      <c r="R212" s="34">
        <f>IF(H212="不合格","",'中級(3級～)'!F67)</f>
        <v>0</v>
      </c>
      <c r="S212" s="34">
        <f>IF(H212="不合格","",'中級(3級～)'!H67)</f>
        <v>0</v>
      </c>
      <c r="T212" s="34">
        <f>IF(H212="不合格","",'中級(3級～)'!J67)</f>
        <v>0</v>
      </c>
      <c r="U212" t="e">
        <f>IF(H212="不合格",0,VLOOKUP(H212,計算!$U$2:$V$62,2,FALSE))</f>
        <v>#N/A</v>
      </c>
      <c r="V212" t="e">
        <f>IF(U212=0,"不合格",VLOOKUP(U212,計算!$T$3:$V$63,2))</f>
        <v>#N/A</v>
      </c>
      <c r="W212" t="str">
        <f t="shared" si="32"/>
        <v/>
      </c>
      <c r="X212" t="e">
        <f t="shared" si="33"/>
        <v>#N/A</v>
      </c>
      <c r="Y212" t="str">
        <f>IF(D212="","",団体設定!$B$7)</f>
        <v/>
      </c>
      <c r="Z212" t="str">
        <f>IF(D212="","",団体設定!$B$8)</f>
        <v/>
      </c>
    </row>
    <row r="213" spans="1:26" x14ac:dyDescent="0.15">
      <c r="A213">
        <v>212</v>
      </c>
      <c r="B213" s="1" t="str">
        <f>IF(D213="","",'中級(3級～)'!B68)</f>
        <v/>
      </c>
      <c r="C213" s="1" t="str">
        <f>IF(D213="","",'中級(3級～)'!C68)</f>
        <v/>
      </c>
      <c r="D213" t="str">
        <f>'中級(3級～)'!D68&amp;'中級(3級～)'!E68</f>
        <v/>
      </c>
      <c r="E213" t="str">
        <f>IF(D213="","",'中級(3級～)'!F68&amp;"/"&amp;'中級(3級～)'!H68&amp;"/"&amp;'中級(3級～)'!J68)</f>
        <v/>
      </c>
      <c r="F213" s="34" t="str">
        <f>IF(D213="","",団体設定!$B$5&amp;"年"&amp;団体設定!$D$5&amp;団体設定!$E$5&amp;団体設定!$F$5&amp;団体設定!$G$5)</f>
        <v/>
      </c>
      <c r="G213" s="33" t="str">
        <f t="shared" si="27"/>
        <v/>
      </c>
      <c r="H213" t="str">
        <f>'中級(3級～)'!Z68</f>
        <v/>
      </c>
      <c r="I213" t="str">
        <f>IF(D213="","",VLOOKUP(H213,計算!$B$16:$C$219,2,FALSE))</f>
        <v/>
      </c>
      <c r="J213" s="44" t="s">
        <v>65</v>
      </c>
      <c r="K213">
        <f t="shared" si="28"/>
        <v>0</v>
      </c>
      <c r="L213" s="52" t="e">
        <f t="shared" si="29"/>
        <v>#VALUE!</v>
      </c>
      <c r="M213" t="e">
        <f t="shared" si="30"/>
        <v>#VALUE!</v>
      </c>
      <c r="N213" t="str">
        <f t="shared" si="31"/>
        <v/>
      </c>
      <c r="O213" s="34" t="str">
        <f t="shared" si="26"/>
        <v/>
      </c>
      <c r="P213" s="34">
        <f>IF(H213="不合格","",'中級(3級～)'!D68)</f>
        <v>0</v>
      </c>
      <c r="Q213" s="34">
        <f>IF(H213="不合格","",'中級(3級～)'!E68)</f>
        <v>0</v>
      </c>
      <c r="R213" s="34">
        <f>IF(H213="不合格","",'中級(3級～)'!F68)</f>
        <v>0</v>
      </c>
      <c r="S213" s="34">
        <f>IF(H213="不合格","",'中級(3級～)'!H68)</f>
        <v>0</v>
      </c>
      <c r="T213" s="34">
        <f>IF(H213="不合格","",'中級(3級～)'!J68)</f>
        <v>0</v>
      </c>
      <c r="U213" t="e">
        <f>IF(H213="不合格",0,VLOOKUP(H213,計算!$U$2:$V$62,2,FALSE))</f>
        <v>#N/A</v>
      </c>
      <c r="V213" t="e">
        <f>IF(U213=0,"不合格",VLOOKUP(U213,計算!$T$3:$V$63,2))</f>
        <v>#N/A</v>
      </c>
      <c r="W213" t="str">
        <f t="shared" si="32"/>
        <v/>
      </c>
      <c r="X213" t="e">
        <f t="shared" si="33"/>
        <v>#N/A</v>
      </c>
      <c r="Y213" t="str">
        <f>IF(D213="","",団体設定!$B$7)</f>
        <v/>
      </c>
      <c r="Z213" t="str">
        <f>IF(D213="","",団体設定!$B$8)</f>
        <v/>
      </c>
    </row>
    <row r="214" spans="1:26" x14ac:dyDescent="0.15">
      <c r="A214">
        <v>213</v>
      </c>
      <c r="B214" s="1" t="str">
        <f>IF(D214="","",'中級(3級～)'!B69)</f>
        <v/>
      </c>
      <c r="C214" s="1" t="str">
        <f>IF(D214="","",'中級(3級～)'!C69)</f>
        <v/>
      </c>
      <c r="D214" t="str">
        <f>'中級(3級～)'!D69&amp;'中級(3級～)'!E69</f>
        <v/>
      </c>
      <c r="E214" t="str">
        <f>IF(D214="","",'中級(3級～)'!F69&amp;"/"&amp;'中級(3級～)'!H69&amp;"/"&amp;'中級(3級～)'!J69)</f>
        <v/>
      </c>
      <c r="F214" s="34" t="str">
        <f>IF(D214="","",団体設定!$B$5&amp;"年"&amp;団体設定!$D$5&amp;団体設定!$E$5&amp;団体設定!$F$5&amp;団体設定!$G$5)</f>
        <v/>
      </c>
      <c r="G214" s="33" t="str">
        <f t="shared" si="27"/>
        <v/>
      </c>
      <c r="H214" t="str">
        <f>'中級(3級～)'!Z69</f>
        <v/>
      </c>
      <c r="I214" t="str">
        <f>IF(D214="","",VLOOKUP(H214,計算!$B$16:$C$219,2,FALSE))</f>
        <v/>
      </c>
      <c r="J214" s="44" t="s">
        <v>65</v>
      </c>
      <c r="K214">
        <f t="shared" si="28"/>
        <v>0</v>
      </c>
      <c r="L214" s="52" t="e">
        <f t="shared" si="29"/>
        <v>#VALUE!</v>
      </c>
      <c r="M214" t="e">
        <f t="shared" si="30"/>
        <v>#VALUE!</v>
      </c>
      <c r="N214" t="str">
        <f t="shared" si="31"/>
        <v/>
      </c>
      <c r="O214" s="34" t="str">
        <f t="shared" si="26"/>
        <v/>
      </c>
      <c r="P214" s="34">
        <f>IF(H214="不合格","",'中級(3級～)'!D69)</f>
        <v>0</v>
      </c>
      <c r="Q214" s="34">
        <f>IF(H214="不合格","",'中級(3級～)'!E69)</f>
        <v>0</v>
      </c>
      <c r="R214" s="34">
        <f>IF(H214="不合格","",'中級(3級～)'!F69)</f>
        <v>0</v>
      </c>
      <c r="S214" s="34">
        <f>IF(H214="不合格","",'中級(3級～)'!H69)</f>
        <v>0</v>
      </c>
      <c r="T214" s="34">
        <f>IF(H214="不合格","",'中級(3級～)'!J69)</f>
        <v>0</v>
      </c>
      <c r="U214" t="e">
        <f>IF(H214="不合格",0,VLOOKUP(H214,計算!$U$2:$V$62,2,FALSE))</f>
        <v>#N/A</v>
      </c>
      <c r="V214" t="e">
        <f>IF(U214=0,"不合格",VLOOKUP(U214,計算!$T$3:$V$63,2))</f>
        <v>#N/A</v>
      </c>
      <c r="W214" t="str">
        <f t="shared" si="32"/>
        <v/>
      </c>
      <c r="X214" t="e">
        <f t="shared" si="33"/>
        <v>#N/A</v>
      </c>
      <c r="Y214" t="str">
        <f>IF(D214="","",団体設定!$B$7)</f>
        <v/>
      </c>
      <c r="Z214" t="str">
        <f>IF(D214="","",団体設定!$B$8)</f>
        <v/>
      </c>
    </row>
    <row r="215" spans="1:26" x14ac:dyDescent="0.15">
      <c r="A215">
        <v>214</v>
      </c>
      <c r="B215" s="1" t="str">
        <f>IF(D215="","",'中級(3級～)'!B70)</f>
        <v/>
      </c>
      <c r="C215" s="1" t="str">
        <f>IF(D215="","",'中級(3級～)'!C70)</f>
        <v/>
      </c>
      <c r="D215" t="str">
        <f>'中級(3級～)'!D70&amp;'中級(3級～)'!E70</f>
        <v/>
      </c>
      <c r="E215" t="str">
        <f>IF(D215="","",'中級(3級～)'!F70&amp;"/"&amp;'中級(3級～)'!H70&amp;"/"&amp;'中級(3級～)'!J70)</f>
        <v/>
      </c>
      <c r="F215" s="34" t="str">
        <f>IF(D215="","",団体設定!$B$5&amp;"年"&amp;団体設定!$D$5&amp;団体設定!$E$5&amp;団体設定!$F$5&amp;団体設定!$G$5)</f>
        <v/>
      </c>
      <c r="G215" s="33" t="str">
        <f t="shared" si="27"/>
        <v/>
      </c>
      <c r="H215" t="str">
        <f>'中級(3級～)'!Z70</f>
        <v/>
      </c>
      <c r="I215" t="str">
        <f>IF(D215="","",VLOOKUP(H215,計算!$B$16:$C$219,2,FALSE))</f>
        <v/>
      </c>
      <c r="J215" s="44" t="s">
        <v>65</v>
      </c>
      <c r="K215">
        <f t="shared" si="28"/>
        <v>0</v>
      </c>
      <c r="L215" s="52" t="e">
        <f t="shared" si="29"/>
        <v>#VALUE!</v>
      </c>
      <c r="M215" t="e">
        <f t="shared" si="30"/>
        <v>#VALUE!</v>
      </c>
      <c r="N215" t="str">
        <f t="shared" si="31"/>
        <v/>
      </c>
      <c r="O215" s="34" t="str">
        <f t="shared" si="26"/>
        <v/>
      </c>
      <c r="P215" s="34">
        <f>IF(H215="不合格","",'中級(3級～)'!D70)</f>
        <v>0</v>
      </c>
      <c r="Q215" s="34">
        <f>IF(H215="不合格","",'中級(3級～)'!E70)</f>
        <v>0</v>
      </c>
      <c r="R215" s="34">
        <f>IF(H215="不合格","",'中級(3級～)'!F70)</f>
        <v>0</v>
      </c>
      <c r="S215" s="34">
        <f>IF(H215="不合格","",'中級(3級～)'!H70)</f>
        <v>0</v>
      </c>
      <c r="T215" s="34">
        <f>IF(H215="不合格","",'中級(3級～)'!J70)</f>
        <v>0</v>
      </c>
      <c r="U215" t="e">
        <f>IF(H215="不合格",0,VLOOKUP(H215,計算!$U$2:$V$62,2,FALSE))</f>
        <v>#N/A</v>
      </c>
      <c r="V215" t="e">
        <f>IF(U215=0,"不合格",VLOOKUP(U215,計算!$T$3:$V$63,2))</f>
        <v>#N/A</v>
      </c>
      <c r="W215" t="str">
        <f t="shared" si="32"/>
        <v/>
      </c>
      <c r="X215" t="e">
        <f t="shared" si="33"/>
        <v>#N/A</v>
      </c>
      <c r="Y215" t="str">
        <f>IF(D215="","",団体設定!$B$7)</f>
        <v/>
      </c>
      <c r="Z215" t="str">
        <f>IF(D215="","",団体設定!$B$8)</f>
        <v/>
      </c>
    </row>
    <row r="216" spans="1:26" x14ac:dyDescent="0.15">
      <c r="A216">
        <v>215</v>
      </c>
      <c r="B216" s="1" t="str">
        <f>IF(D216="","",'中級(3級～)'!B71)</f>
        <v/>
      </c>
      <c r="C216" s="1" t="str">
        <f>IF(D216="","",'中級(3級～)'!C71)</f>
        <v/>
      </c>
      <c r="D216" t="str">
        <f>'中級(3級～)'!D71&amp;'中級(3級～)'!E71</f>
        <v/>
      </c>
      <c r="E216" t="str">
        <f>IF(D216="","",'中級(3級～)'!F71&amp;"/"&amp;'中級(3級～)'!H71&amp;"/"&amp;'中級(3級～)'!J71)</f>
        <v/>
      </c>
      <c r="F216" s="34" t="str">
        <f>IF(D216="","",団体設定!$B$5&amp;"年"&amp;団体設定!$D$5&amp;団体設定!$E$5&amp;団体設定!$F$5&amp;団体設定!$G$5)</f>
        <v/>
      </c>
      <c r="G216" s="33" t="str">
        <f t="shared" si="27"/>
        <v/>
      </c>
      <c r="H216" t="str">
        <f>'中級(3級～)'!Z71</f>
        <v/>
      </c>
      <c r="I216" t="str">
        <f>IF(D216="","",VLOOKUP(H216,計算!$B$16:$C$219,2,FALSE))</f>
        <v/>
      </c>
      <c r="J216" s="44" t="s">
        <v>65</v>
      </c>
      <c r="K216">
        <f t="shared" si="28"/>
        <v>0</v>
      </c>
      <c r="L216" s="52" t="e">
        <f t="shared" si="29"/>
        <v>#VALUE!</v>
      </c>
      <c r="M216" t="e">
        <f t="shared" si="30"/>
        <v>#VALUE!</v>
      </c>
      <c r="N216" t="str">
        <f t="shared" si="31"/>
        <v/>
      </c>
      <c r="O216" s="34" t="str">
        <f t="shared" ref="O216:O279" si="34">IF(H216="不合格","",C216)</f>
        <v/>
      </c>
      <c r="P216" s="34">
        <f>IF(H216="不合格","",'中級(3級～)'!D71)</f>
        <v>0</v>
      </c>
      <c r="Q216" s="34">
        <f>IF(H216="不合格","",'中級(3級～)'!E71)</f>
        <v>0</v>
      </c>
      <c r="R216" s="34">
        <f>IF(H216="不合格","",'中級(3級～)'!F71)</f>
        <v>0</v>
      </c>
      <c r="S216" s="34">
        <f>IF(H216="不合格","",'中級(3級～)'!H71)</f>
        <v>0</v>
      </c>
      <c r="T216" s="34">
        <f>IF(H216="不合格","",'中級(3級～)'!J71)</f>
        <v>0</v>
      </c>
      <c r="U216" t="e">
        <f>IF(H216="不合格",0,VLOOKUP(H216,計算!$U$2:$V$62,2,FALSE))</f>
        <v>#N/A</v>
      </c>
      <c r="V216" t="e">
        <f>IF(U216=0,"不合格",VLOOKUP(U216,計算!$T$3:$V$63,2))</f>
        <v>#N/A</v>
      </c>
      <c r="W216" t="str">
        <f t="shared" si="32"/>
        <v/>
      </c>
      <c r="X216" t="e">
        <f t="shared" si="33"/>
        <v>#N/A</v>
      </c>
      <c r="Y216" t="str">
        <f>IF(D216="","",団体設定!$B$7)</f>
        <v/>
      </c>
      <c r="Z216" t="str">
        <f>IF(D216="","",団体設定!$B$8)</f>
        <v/>
      </c>
    </row>
    <row r="217" spans="1:26" x14ac:dyDescent="0.15">
      <c r="A217">
        <v>216</v>
      </c>
      <c r="B217" s="1" t="str">
        <f>IF(D217="","",'中級(3級～)'!B72)</f>
        <v/>
      </c>
      <c r="C217" s="1" t="str">
        <f>IF(D217="","",'中級(3級～)'!C72)</f>
        <v/>
      </c>
      <c r="D217" t="str">
        <f>'中級(3級～)'!D72&amp;'中級(3級～)'!E72</f>
        <v/>
      </c>
      <c r="E217" t="str">
        <f>IF(D217="","",'中級(3級～)'!F72&amp;"/"&amp;'中級(3級～)'!H72&amp;"/"&amp;'中級(3級～)'!J72)</f>
        <v/>
      </c>
      <c r="F217" s="34" t="str">
        <f>IF(D217="","",団体設定!$B$5&amp;"年"&amp;団体設定!$D$5&amp;団体設定!$E$5&amp;団体設定!$F$5&amp;団体設定!$G$5)</f>
        <v/>
      </c>
      <c r="G217" s="33" t="str">
        <f t="shared" si="27"/>
        <v/>
      </c>
      <c r="H217" t="str">
        <f>'中級(3級～)'!Z72</f>
        <v/>
      </c>
      <c r="I217" t="str">
        <f>IF(D217="","",VLOOKUP(H217,計算!$B$16:$C$219,2,FALSE))</f>
        <v/>
      </c>
      <c r="J217" s="44" t="s">
        <v>65</v>
      </c>
      <c r="K217">
        <f t="shared" si="28"/>
        <v>0</v>
      </c>
      <c r="L217" s="52" t="e">
        <f t="shared" si="29"/>
        <v>#VALUE!</v>
      </c>
      <c r="M217" t="e">
        <f t="shared" si="30"/>
        <v>#VALUE!</v>
      </c>
      <c r="N217" t="str">
        <f t="shared" si="31"/>
        <v/>
      </c>
      <c r="O217" s="34" t="str">
        <f t="shared" si="34"/>
        <v/>
      </c>
      <c r="P217" s="34">
        <f>IF(H217="不合格","",'中級(3級～)'!D72)</f>
        <v>0</v>
      </c>
      <c r="Q217" s="34">
        <f>IF(H217="不合格","",'中級(3級～)'!E72)</f>
        <v>0</v>
      </c>
      <c r="R217" s="34">
        <f>IF(H217="不合格","",'中級(3級～)'!F72)</f>
        <v>0</v>
      </c>
      <c r="S217" s="34">
        <f>IF(H217="不合格","",'中級(3級～)'!H72)</f>
        <v>0</v>
      </c>
      <c r="T217" s="34">
        <f>IF(H217="不合格","",'中級(3級～)'!J72)</f>
        <v>0</v>
      </c>
      <c r="U217" t="e">
        <f>IF(H217="不合格",0,VLOOKUP(H217,計算!$U$2:$V$62,2,FALSE))</f>
        <v>#N/A</v>
      </c>
      <c r="V217" t="e">
        <f>IF(U217=0,"不合格",VLOOKUP(U217,計算!$T$3:$V$63,2))</f>
        <v>#N/A</v>
      </c>
      <c r="W217" t="str">
        <f t="shared" si="32"/>
        <v/>
      </c>
      <c r="X217" t="e">
        <f t="shared" si="33"/>
        <v>#N/A</v>
      </c>
      <c r="Y217" t="str">
        <f>IF(D217="","",団体設定!$B$7)</f>
        <v/>
      </c>
      <c r="Z217" t="str">
        <f>IF(D217="","",団体設定!$B$8)</f>
        <v/>
      </c>
    </row>
    <row r="218" spans="1:26" x14ac:dyDescent="0.15">
      <c r="A218">
        <v>217</v>
      </c>
      <c r="B218" s="1" t="str">
        <f>IF(D218="","",'中級(3級～)'!B73)</f>
        <v/>
      </c>
      <c r="C218" s="1" t="str">
        <f>IF(D218="","",'中級(3級～)'!C73)</f>
        <v/>
      </c>
      <c r="D218" t="str">
        <f>'中級(3級～)'!D73&amp;'中級(3級～)'!E73</f>
        <v/>
      </c>
      <c r="E218" t="str">
        <f>IF(D218="","",'中級(3級～)'!F73&amp;"/"&amp;'中級(3級～)'!H73&amp;"/"&amp;'中級(3級～)'!J73)</f>
        <v/>
      </c>
      <c r="F218" s="34" t="str">
        <f>IF(D218="","",団体設定!$B$5&amp;"年"&amp;団体設定!$D$5&amp;団体設定!$E$5&amp;団体設定!$F$5&amp;団体設定!$G$5)</f>
        <v/>
      </c>
      <c r="G218" s="33" t="str">
        <f t="shared" si="27"/>
        <v/>
      </c>
      <c r="H218" t="str">
        <f>'中級(3級～)'!Z73</f>
        <v/>
      </c>
      <c r="I218" t="str">
        <f>IF(D218="","",VLOOKUP(H218,計算!$B$16:$C$219,2,FALSE))</f>
        <v/>
      </c>
      <c r="J218" s="44" t="s">
        <v>65</v>
      </c>
      <c r="K218">
        <f t="shared" si="28"/>
        <v>0</v>
      </c>
      <c r="L218" s="52" t="e">
        <f t="shared" si="29"/>
        <v>#VALUE!</v>
      </c>
      <c r="M218" t="e">
        <f t="shared" si="30"/>
        <v>#VALUE!</v>
      </c>
      <c r="N218" t="str">
        <f t="shared" si="31"/>
        <v/>
      </c>
      <c r="O218" s="34" t="str">
        <f t="shared" si="34"/>
        <v/>
      </c>
      <c r="P218" s="34">
        <f>IF(H218="不合格","",'中級(3級～)'!D73)</f>
        <v>0</v>
      </c>
      <c r="Q218" s="34">
        <f>IF(H218="不合格","",'中級(3級～)'!E73)</f>
        <v>0</v>
      </c>
      <c r="R218" s="34">
        <f>IF(H218="不合格","",'中級(3級～)'!F73)</f>
        <v>0</v>
      </c>
      <c r="S218" s="34">
        <f>IF(H218="不合格","",'中級(3級～)'!H73)</f>
        <v>0</v>
      </c>
      <c r="T218" s="34">
        <f>IF(H218="不合格","",'中級(3級～)'!J73)</f>
        <v>0</v>
      </c>
      <c r="U218" t="e">
        <f>IF(H218="不合格",0,VLOOKUP(H218,計算!$U$2:$V$62,2,FALSE))</f>
        <v>#N/A</v>
      </c>
      <c r="V218" t="e">
        <f>IF(U218=0,"不合格",VLOOKUP(U218,計算!$T$3:$V$63,2))</f>
        <v>#N/A</v>
      </c>
      <c r="W218" t="str">
        <f t="shared" si="32"/>
        <v/>
      </c>
      <c r="X218" t="e">
        <f t="shared" si="33"/>
        <v>#N/A</v>
      </c>
      <c r="Y218" t="str">
        <f>IF(D218="","",団体設定!$B$7)</f>
        <v/>
      </c>
      <c r="Z218" t="str">
        <f>IF(D218="","",団体設定!$B$8)</f>
        <v/>
      </c>
    </row>
    <row r="219" spans="1:26" x14ac:dyDescent="0.15">
      <c r="A219">
        <v>218</v>
      </c>
      <c r="B219" s="1" t="str">
        <f>IF(D219="","",'中級(3級～)'!B74)</f>
        <v/>
      </c>
      <c r="C219" s="1" t="str">
        <f>IF(D219="","",'中級(3級～)'!C74)</f>
        <v/>
      </c>
      <c r="D219" t="str">
        <f>'中級(3級～)'!D74&amp;'中級(3級～)'!E74</f>
        <v/>
      </c>
      <c r="E219" t="str">
        <f>IF(D219="","",'中級(3級～)'!F74&amp;"/"&amp;'中級(3級～)'!H74&amp;"/"&amp;'中級(3級～)'!J74)</f>
        <v/>
      </c>
      <c r="F219" s="34" t="str">
        <f>IF(D219="","",団体設定!$B$5&amp;"年"&amp;団体設定!$D$5&amp;団体設定!$E$5&amp;団体設定!$F$5&amp;団体設定!$G$5)</f>
        <v/>
      </c>
      <c r="G219" s="33" t="str">
        <f t="shared" si="27"/>
        <v/>
      </c>
      <c r="H219" t="str">
        <f>'中級(3級～)'!Z74</f>
        <v/>
      </c>
      <c r="I219" t="str">
        <f>IF(D219="","",VLOOKUP(H219,計算!$B$16:$C$219,2,FALSE))</f>
        <v/>
      </c>
      <c r="J219" s="44" t="s">
        <v>65</v>
      </c>
      <c r="K219">
        <f t="shared" si="28"/>
        <v>0</v>
      </c>
      <c r="L219" s="52" t="e">
        <f t="shared" si="29"/>
        <v>#VALUE!</v>
      </c>
      <c r="M219" t="e">
        <f t="shared" si="30"/>
        <v>#VALUE!</v>
      </c>
      <c r="N219" t="str">
        <f t="shared" si="31"/>
        <v/>
      </c>
      <c r="O219" s="34" t="str">
        <f t="shared" si="34"/>
        <v/>
      </c>
      <c r="P219" s="34">
        <f>IF(H219="不合格","",'中級(3級～)'!D74)</f>
        <v>0</v>
      </c>
      <c r="Q219" s="34">
        <f>IF(H219="不合格","",'中級(3級～)'!E74)</f>
        <v>0</v>
      </c>
      <c r="R219" s="34">
        <f>IF(H219="不合格","",'中級(3級～)'!F74)</f>
        <v>0</v>
      </c>
      <c r="S219" s="34">
        <f>IF(H219="不合格","",'中級(3級～)'!H74)</f>
        <v>0</v>
      </c>
      <c r="T219" s="34">
        <f>IF(H219="不合格","",'中級(3級～)'!J74)</f>
        <v>0</v>
      </c>
      <c r="U219" t="e">
        <f>IF(H219="不合格",0,VLOOKUP(H219,計算!$U$2:$V$62,2,FALSE))</f>
        <v>#N/A</v>
      </c>
      <c r="V219" t="e">
        <f>IF(U219=0,"不合格",VLOOKUP(U219,計算!$T$3:$V$63,2))</f>
        <v>#N/A</v>
      </c>
      <c r="W219" t="str">
        <f t="shared" si="32"/>
        <v/>
      </c>
      <c r="X219" t="e">
        <f t="shared" si="33"/>
        <v>#N/A</v>
      </c>
      <c r="Y219" t="str">
        <f>IF(D219="","",団体設定!$B$7)</f>
        <v/>
      </c>
      <c r="Z219" t="str">
        <f>IF(D219="","",団体設定!$B$8)</f>
        <v/>
      </c>
    </row>
    <row r="220" spans="1:26" x14ac:dyDescent="0.15">
      <c r="A220">
        <v>219</v>
      </c>
      <c r="B220" s="1" t="str">
        <f>IF(D220="","",'中級(3級～)'!B75)</f>
        <v/>
      </c>
      <c r="C220" s="1" t="str">
        <f>IF(D220="","",'中級(3級～)'!C75)</f>
        <v/>
      </c>
      <c r="D220" t="str">
        <f>'中級(3級～)'!D75&amp;'中級(3級～)'!E75</f>
        <v/>
      </c>
      <c r="E220" t="str">
        <f>IF(D220="","",'中級(3級～)'!F75&amp;"/"&amp;'中級(3級～)'!H75&amp;"/"&amp;'中級(3級～)'!J75)</f>
        <v/>
      </c>
      <c r="F220" s="34" t="str">
        <f>IF(D220="","",団体設定!$B$5&amp;"年"&amp;団体設定!$D$5&amp;団体設定!$E$5&amp;団体設定!$F$5&amp;団体設定!$G$5)</f>
        <v/>
      </c>
      <c r="G220" s="33" t="str">
        <f t="shared" si="27"/>
        <v/>
      </c>
      <c r="H220" t="str">
        <f>'中級(3級～)'!Z75</f>
        <v/>
      </c>
      <c r="I220" t="str">
        <f>IF(D220="","",VLOOKUP(H220,計算!$B$16:$C$219,2,FALSE))</f>
        <v/>
      </c>
      <c r="J220" s="44" t="s">
        <v>65</v>
      </c>
      <c r="K220">
        <f t="shared" si="28"/>
        <v>0</v>
      </c>
      <c r="L220" s="52" t="e">
        <f t="shared" si="29"/>
        <v>#VALUE!</v>
      </c>
      <c r="M220" t="e">
        <f t="shared" si="30"/>
        <v>#VALUE!</v>
      </c>
      <c r="N220" t="str">
        <f t="shared" si="31"/>
        <v/>
      </c>
      <c r="O220" s="34" t="str">
        <f t="shared" si="34"/>
        <v/>
      </c>
      <c r="P220" s="34">
        <f>IF(H220="不合格","",'中級(3級～)'!D75)</f>
        <v>0</v>
      </c>
      <c r="Q220" s="34">
        <f>IF(H220="不合格","",'中級(3級～)'!E75)</f>
        <v>0</v>
      </c>
      <c r="R220" s="34">
        <f>IF(H220="不合格","",'中級(3級～)'!F75)</f>
        <v>0</v>
      </c>
      <c r="S220" s="34">
        <f>IF(H220="不合格","",'中級(3級～)'!H75)</f>
        <v>0</v>
      </c>
      <c r="T220" s="34">
        <f>IF(H220="不合格","",'中級(3級～)'!J75)</f>
        <v>0</v>
      </c>
      <c r="U220" t="e">
        <f>IF(H220="不合格",0,VLOOKUP(H220,計算!$U$2:$V$62,2,FALSE))</f>
        <v>#N/A</v>
      </c>
      <c r="V220" t="e">
        <f>IF(U220=0,"不合格",VLOOKUP(U220,計算!$T$3:$V$63,2))</f>
        <v>#N/A</v>
      </c>
      <c r="W220" t="str">
        <f t="shared" si="32"/>
        <v/>
      </c>
      <c r="X220" t="e">
        <f t="shared" si="33"/>
        <v>#N/A</v>
      </c>
      <c r="Y220" t="str">
        <f>IF(D220="","",団体設定!$B$7)</f>
        <v/>
      </c>
      <c r="Z220" t="str">
        <f>IF(D220="","",団体設定!$B$8)</f>
        <v/>
      </c>
    </row>
    <row r="221" spans="1:26" x14ac:dyDescent="0.15">
      <c r="A221">
        <v>220</v>
      </c>
      <c r="B221" s="1" t="str">
        <f>IF(D221="","",'中級(3級～)'!B76)</f>
        <v/>
      </c>
      <c r="C221" s="1" t="str">
        <f>IF(D221="","",'中級(3級～)'!C76)</f>
        <v/>
      </c>
      <c r="D221" t="str">
        <f>'中級(3級～)'!D76&amp;'中級(3級～)'!E76</f>
        <v/>
      </c>
      <c r="E221" t="str">
        <f>IF(D221="","",'中級(3級～)'!F76&amp;"/"&amp;'中級(3級～)'!H76&amp;"/"&amp;'中級(3級～)'!J76)</f>
        <v/>
      </c>
      <c r="F221" s="34" t="str">
        <f>IF(D221="","",団体設定!$B$5&amp;"年"&amp;団体設定!$D$5&amp;団体設定!$E$5&amp;団体設定!$F$5&amp;団体設定!$G$5)</f>
        <v/>
      </c>
      <c r="G221" s="33" t="str">
        <f t="shared" si="27"/>
        <v/>
      </c>
      <c r="H221" t="str">
        <f>'中級(3級～)'!Z76</f>
        <v/>
      </c>
      <c r="I221" t="str">
        <f>IF(D221="","",VLOOKUP(H221,計算!$B$16:$C$219,2,FALSE))</f>
        <v/>
      </c>
      <c r="J221" s="44" t="s">
        <v>65</v>
      </c>
      <c r="K221">
        <f t="shared" si="28"/>
        <v>0</v>
      </c>
      <c r="L221" s="52" t="e">
        <f t="shared" si="29"/>
        <v>#VALUE!</v>
      </c>
      <c r="M221" t="e">
        <f t="shared" si="30"/>
        <v>#VALUE!</v>
      </c>
      <c r="N221" t="str">
        <f t="shared" si="31"/>
        <v/>
      </c>
      <c r="O221" s="34" t="str">
        <f t="shared" si="34"/>
        <v/>
      </c>
      <c r="P221" s="34">
        <f>IF(H221="不合格","",'中級(3級～)'!D76)</f>
        <v>0</v>
      </c>
      <c r="Q221" s="34">
        <f>IF(H221="不合格","",'中級(3級～)'!E76)</f>
        <v>0</v>
      </c>
      <c r="R221" s="34">
        <f>IF(H221="不合格","",'中級(3級～)'!F76)</f>
        <v>0</v>
      </c>
      <c r="S221" s="34">
        <f>IF(H221="不合格","",'中級(3級～)'!H76)</f>
        <v>0</v>
      </c>
      <c r="T221" s="34">
        <f>IF(H221="不合格","",'中級(3級～)'!J76)</f>
        <v>0</v>
      </c>
      <c r="U221" t="e">
        <f>IF(H221="不合格",0,VLOOKUP(H221,計算!$U$2:$V$62,2,FALSE))</f>
        <v>#N/A</v>
      </c>
      <c r="V221" t="e">
        <f>IF(U221=0,"不合格",VLOOKUP(U221,計算!$T$3:$V$63,2))</f>
        <v>#N/A</v>
      </c>
      <c r="W221" t="str">
        <f t="shared" si="32"/>
        <v/>
      </c>
      <c r="X221" t="e">
        <f t="shared" si="33"/>
        <v>#N/A</v>
      </c>
      <c r="Y221" t="str">
        <f>IF(D221="","",団体設定!$B$7)</f>
        <v/>
      </c>
      <c r="Z221" t="str">
        <f>IF(D221="","",団体設定!$B$8)</f>
        <v/>
      </c>
    </row>
    <row r="222" spans="1:26" x14ac:dyDescent="0.15">
      <c r="A222">
        <v>221</v>
      </c>
      <c r="B222" s="1" t="str">
        <f>IF(D222="","",'中級(3級～)'!B77)</f>
        <v/>
      </c>
      <c r="C222" s="1" t="str">
        <f>IF(D222="","",'中級(3級～)'!C77)</f>
        <v/>
      </c>
      <c r="D222" t="str">
        <f>'中級(3級～)'!D77&amp;'中級(3級～)'!E77</f>
        <v/>
      </c>
      <c r="E222" t="str">
        <f>IF(D222="","",'中級(3級～)'!F77&amp;"/"&amp;'中級(3級～)'!H77&amp;"/"&amp;'中級(3級～)'!J77)</f>
        <v/>
      </c>
      <c r="F222" s="34" t="str">
        <f>IF(D222="","",団体設定!$B$5&amp;"年"&amp;団体設定!$D$5&amp;団体設定!$E$5&amp;団体設定!$F$5&amp;団体設定!$G$5)</f>
        <v/>
      </c>
      <c r="G222" s="33" t="str">
        <f t="shared" si="27"/>
        <v/>
      </c>
      <c r="H222" t="str">
        <f>'中級(3級～)'!Z77</f>
        <v/>
      </c>
      <c r="I222" t="str">
        <f>IF(D222="","",VLOOKUP(H222,計算!$B$16:$C$219,2,FALSE))</f>
        <v/>
      </c>
      <c r="J222" s="44" t="s">
        <v>65</v>
      </c>
      <c r="K222">
        <f t="shared" si="28"/>
        <v>0</v>
      </c>
      <c r="L222" s="52" t="e">
        <f t="shared" si="29"/>
        <v>#VALUE!</v>
      </c>
      <c r="M222" t="e">
        <f t="shared" si="30"/>
        <v>#VALUE!</v>
      </c>
      <c r="N222" t="str">
        <f t="shared" si="31"/>
        <v/>
      </c>
      <c r="O222" s="34" t="str">
        <f t="shared" si="34"/>
        <v/>
      </c>
      <c r="P222" s="34">
        <f>IF(H222="不合格","",'中級(3級～)'!D77)</f>
        <v>0</v>
      </c>
      <c r="Q222" s="34">
        <f>IF(H222="不合格","",'中級(3級～)'!E77)</f>
        <v>0</v>
      </c>
      <c r="R222" s="34">
        <f>IF(H222="不合格","",'中級(3級～)'!F77)</f>
        <v>0</v>
      </c>
      <c r="S222" s="34">
        <f>IF(H222="不合格","",'中級(3級～)'!H77)</f>
        <v>0</v>
      </c>
      <c r="T222" s="34">
        <f>IF(H222="不合格","",'中級(3級～)'!J77)</f>
        <v>0</v>
      </c>
      <c r="U222" t="e">
        <f>IF(H222="不合格",0,VLOOKUP(H222,計算!$U$2:$V$62,2,FALSE))</f>
        <v>#N/A</v>
      </c>
      <c r="V222" t="e">
        <f>IF(U222=0,"不合格",VLOOKUP(U222,計算!$T$3:$V$63,2))</f>
        <v>#N/A</v>
      </c>
      <c r="W222" t="str">
        <f t="shared" si="32"/>
        <v/>
      </c>
      <c r="X222" t="e">
        <f t="shared" si="33"/>
        <v>#N/A</v>
      </c>
      <c r="Y222" t="str">
        <f>IF(D222="","",団体設定!$B$7)</f>
        <v/>
      </c>
      <c r="Z222" t="str">
        <f>IF(D222="","",団体設定!$B$8)</f>
        <v/>
      </c>
    </row>
    <row r="223" spans="1:26" x14ac:dyDescent="0.15">
      <c r="A223">
        <v>222</v>
      </c>
      <c r="B223" s="1" t="str">
        <f>IF(D223="","",'中級(3級～)'!B78)</f>
        <v/>
      </c>
      <c r="C223" s="1" t="str">
        <f>IF(D223="","",'中級(3級～)'!C78)</f>
        <v/>
      </c>
      <c r="D223" t="str">
        <f>'中級(3級～)'!D78&amp;'中級(3級～)'!E78</f>
        <v/>
      </c>
      <c r="E223" t="str">
        <f>IF(D223="","",'中級(3級～)'!F78&amp;"/"&amp;'中級(3級～)'!H78&amp;"/"&amp;'中級(3級～)'!J78)</f>
        <v/>
      </c>
      <c r="F223" s="34" t="str">
        <f>IF(D223="","",団体設定!$B$5&amp;"年"&amp;団体設定!$D$5&amp;団体設定!$E$5&amp;団体設定!$F$5&amp;団体設定!$G$5)</f>
        <v/>
      </c>
      <c r="G223" s="33" t="str">
        <f t="shared" si="27"/>
        <v/>
      </c>
      <c r="H223" t="str">
        <f>'中級(3級～)'!Z78</f>
        <v/>
      </c>
      <c r="I223" t="str">
        <f>IF(D223="","",VLOOKUP(H223,計算!$B$16:$C$219,2,FALSE))</f>
        <v/>
      </c>
      <c r="J223" s="44" t="s">
        <v>65</v>
      </c>
      <c r="K223">
        <f t="shared" si="28"/>
        <v>0</v>
      </c>
      <c r="L223" s="52" t="e">
        <f t="shared" si="29"/>
        <v>#VALUE!</v>
      </c>
      <c r="M223" t="e">
        <f t="shared" si="30"/>
        <v>#VALUE!</v>
      </c>
      <c r="N223" t="str">
        <f t="shared" si="31"/>
        <v/>
      </c>
      <c r="O223" s="34" t="str">
        <f t="shared" si="34"/>
        <v/>
      </c>
      <c r="P223" s="34">
        <f>IF(H223="不合格","",'中級(3級～)'!D78)</f>
        <v>0</v>
      </c>
      <c r="Q223" s="34">
        <f>IF(H223="不合格","",'中級(3級～)'!E78)</f>
        <v>0</v>
      </c>
      <c r="R223" s="34">
        <f>IF(H223="不合格","",'中級(3級～)'!F78)</f>
        <v>0</v>
      </c>
      <c r="S223" s="34">
        <f>IF(H223="不合格","",'中級(3級～)'!H78)</f>
        <v>0</v>
      </c>
      <c r="T223" s="34">
        <f>IF(H223="不合格","",'中級(3級～)'!J78)</f>
        <v>0</v>
      </c>
      <c r="U223" t="e">
        <f>IF(H223="不合格",0,VLOOKUP(H223,計算!$U$2:$V$62,2,FALSE))</f>
        <v>#N/A</v>
      </c>
      <c r="V223" t="e">
        <f>IF(U223=0,"不合格",VLOOKUP(U223,計算!$T$3:$V$63,2))</f>
        <v>#N/A</v>
      </c>
      <c r="W223" t="str">
        <f t="shared" si="32"/>
        <v/>
      </c>
      <c r="X223" t="e">
        <f t="shared" si="33"/>
        <v>#N/A</v>
      </c>
      <c r="Y223" t="str">
        <f>IF(D223="","",団体設定!$B$7)</f>
        <v/>
      </c>
      <c r="Z223" t="str">
        <f>IF(D223="","",団体設定!$B$8)</f>
        <v/>
      </c>
    </row>
    <row r="224" spans="1:26" x14ac:dyDescent="0.15">
      <c r="A224">
        <v>223</v>
      </c>
      <c r="B224" s="1" t="str">
        <f>IF(D224="","",'中級(3級～)'!B79)</f>
        <v/>
      </c>
      <c r="C224" s="1" t="str">
        <f>IF(D224="","",'中級(3級～)'!C79)</f>
        <v/>
      </c>
      <c r="D224" t="str">
        <f>'中級(3級～)'!D79&amp;'中級(3級～)'!E79</f>
        <v/>
      </c>
      <c r="E224" t="str">
        <f>IF(D224="","",'中級(3級～)'!F79&amp;"/"&amp;'中級(3級～)'!H79&amp;"/"&amp;'中級(3級～)'!J79)</f>
        <v/>
      </c>
      <c r="F224" s="34" t="str">
        <f>IF(D224="","",団体設定!$B$5&amp;"年"&amp;団体設定!$D$5&amp;団体設定!$E$5&amp;団体設定!$F$5&amp;団体設定!$G$5)</f>
        <v/>
      </c>
      <c r="G224" s="33" t="str">
        <f t="shared" si="27"/>
        <v/>
      </c>
      <c r="H224" t="str">
        <f>'中級(3級～)'!Z79</f>
        <v/>
      </c>
      <c r="I224" t="str">
        <f>IF(D224="","",VLOOKUP(H224,計算!$B$16:$C$219,2,FALSE))</f>
        <v/>
      </c>
      <c r="J224" s="44" t="s">
        <v>65</v>
      </c>
      <c r="K224">
        <f t="shared" si="28"/>
        <v>0</v>
      </c>
      <c r="L224" s="52" t="e">
        <f t="shared" si="29"/>
        <v>#VALUE!</v>
      </c>
      <c r="M224" t="e">
        <f t="shared" si="30"/>
        <v>#VALUE!</v>
      </c>
      <c r="N224" t="str">
        <f t="shared" si="31"/>
        <v/>
      </c>
      <c r="O224" s="34" t="str">
        <f t="shared" si="34"/>
        <v/>
      </c>
      <c r="P224" s="34">
        <f>IF(H224="不合格","",'中級(3級～)'!D79)</f>
        <v>0</v>
      </c>
      <c r="Q224" s="34">
        <f>IF(H224="不合格","",'中級(3級～)'!E79)</f>
        <v>0</v>
      </c>
      <c r="R224" s="34">
        <f>IF(H224="不合格","",'中級(3級～)'!F79)</f>
        <v>0</v>
      </c>
      <c r="S224" s="34">
        <f>IF(H224="不合格","",'中級(3級～)'!H79)</f>
        <v>0</v>
      </c>
      <c r="T224" s="34">
        <f>IF(H224="不合格","",'中級(3級～)'!J79)</f>
        <v>0</v>
      </c>
      <c r="U224" t="e">
        <f>IF(H224="不合格",0,VLOOKUP(H224,計算!$U$2:$V$62,2,FALSE))</f>
        <v>#N/A</v>
      </c>
      <c r="V224" t="e">
        <f>IF(U224=0,"不合格",VLOOKUP(U224,計算!$T$3:$V$63,2))</f>
        <v>#N/A</v>
      </c>
      <c r="W224" t="str">
        <f t="shared" si="32"/>
        <v/>
      </c>
      <c r="X224" t="e">
        <f t="shared" si="33"/>
        <v>#N/A</v>
      </c>
      <c r="Y224" t="str">
        <f>IF(D224="","",団体設定!$B$7)</f>
        <v/>
      </c>
      <c r="Z224" t="str">
        <f>IF(D224="","",団体設定!$B$8)</f>
        <v/>
      </c>
    </row>
    <row r="225" spans="1:26" x14ac:dyDescent="0.15">
      <c r="A225">
        <v>224</v>
      </c>
      <c r="B225" s="1" t="str">
        <f>IF(D225="","",'中級(3級～)'!B80)</f>
        <v/>
      </c>
      <c r="C225" s="1" t="str">
        <f>IF(D225="","",'中級(3級～)'!C80)</f>
        <v/>
      </c>
      <c r="D225" t="str">
        <f>'中級(3級～)'!D80&amp;'中級(3級～)'!E80</f>
        <v/>
      </c>
      <c r="E225" t="str">
        <f>IF(D225="","",'中級(3級～)'!F80&amp;"/"&amp;'中級(3級～)'!H80&amp;"/"&amp;'中級(3級～)'!J80)</f>
        <v/>
      </c>
      <c r="F225" s="34" t="str">
        <f>IF(D225="","",団体設定!$B$5&amp;"年"&amp;団体設定!$D$5&amp;団体設定!$E$5&amp;団体設定!$F$5&amp;団体設定!$G$5)</f>
        <v/>
      </c>
      <c r="G225" s="33" t="str">
        <f t="shared" si="27"/>
        <v/>
      </c>
      <c r="H225" t="str">
        <f>'中級(3級～)'!Z80</f>
        <v/>
      </c>
      <c r="I225" t="str">
        <f>IF(D225="","",VLOOKUP(H225,計算!$B$16:$C$219,2,FALSE))</f>
        <v/>
      </c>
      <c r="J225" s="44" t="s">
        <v>65</v>
      </c>
      <c r="K225">
        <f t="shared" si="28"/>
        <v>0</v>
      </c>
      <c r="L225" s="52" t="e">
        <f t="shared" si="29"/>
        <v>#VALUE!</v>
      </c>
      <c r="M225" t="e">
        <f t="shared" si="30"/>
        <v>#VALUE!</v>
      </c>
      <c r="N225" t="str">
        <f t="shared" si="31"/>
        <v/>
      </c>
      <c r="O225" s="34" t="str">
        <f t="shared" si="34"/>
        <v/>
      </c>
      <c r="P225" s="34">
        <f>IF(H225="不合格","",'中級(3級～)'!D80)</f>
        <v>0</v>
      </c>
      <c r="Q225" s="34">
        <f>IF(H225="不合格","",'中級(3級～)'!E80)</f>
        <v>0</v>
      </c>
      <c r="R225" s="34">
        <f>IF(H225="不合格","",'中級(3級～)'!F80)</f>
        <v>0</v>
      </c>
      <c r="S225" s="34">
        <f>IF(H225="不合格","",'中級(3級～)'!H80)</f>
        <v>0</v>
      </c>
      <c r="T225" s="34">
        <f>IF(H225="不合格","",'中級(3級～)'!J80)</f>
        <v>0</v>
      </c>
      <c r="U225" t="e">
        <f>IF(H225="不合格",0,VLOOKUP(H225,計算!$U$2:$V$62,2,FALSE))</f>
        <v>#N/A</v>
      </c>
      <c r="V225" t="e">
        <f>IF(U225=0,"不合格",VLOOKUP(U225,計算!$T$3:$V$63,2))</f>
        <v>#N/A</v>
      </c>
      <c r="W225" t="str">
        <f t="shared" si="32"/>
        <v/>
      </c>
      <c r="X225" t="e">
        <f t="shared" si="33"/>
        <v>#N/A</v>
      </c>
      <c r="Y225" t="str">
        <f>IF(D225="","",団体設定!$B$7)</f>
        <v/>
      </c>
      <c r="Z225" t="str">
        <f>IF(D225="","",団体設定!$B$8)</f>
        <v/>
      </c>
    </row>
    <row r="226" spans="1:26" x14ac:dyDescent="0.15">
      <c r="A226">
        <v>225</v>
      </c>
      <c r="B226" s="1" t="str">
        <f>IF(D226="","",'中級(3級～)'!B81)</f>
        <v/>
      </c>
      <c r="C226" s="1" t="str">
        <f>IF(D226="","",'中級(3級～)'!C81)</f>
        <v/>
      </c>
      <c r="D226" t="str">
        <f>'中級(3級～)'!D81&amp;'中級(3級～)'!E81</f>
        <v/>
      </c>
      <c r="E226" t="str">
        <f>IF(D226="","",'中級(3級～)'!F81&amp;"/"&amp;'中級(3級～)'!H81&amp;"/"&amp;'中級(3級～)'!J81)</f>
        <v/>
      </c>
      <c r="F226" s="34" t="str">
        <f>IF(D226="","",団体設定!$B$5&amp;"年"&amp;団体設定!$D$5&amp;団体設定!$E$5&amp;団体設定!$F$5&amp;団体設定!$G$5)</f>
        <v/>
      </c>
      <c r="G226" s="33" t="str">
        <f t="shared" si="27"/>
        <v/>
      </c>
      <c r="H226" t="str">
        <f>'中級(3級～)'!Z81</f>
        <v/>
      </c>
      <c r="I226" t="str">
        <f>IF(D226="","",VLOOKUP(H226,計算!$B$16:$C$219,2,FALSE))</f>
        <v/>
      </c>
      <c r="J226" s="44" t="s">
        <v>65</v>
      </c>
      <c r="K226">
        <f t="shared" si="28"/>
        <v>0</v>
      </c>
      <c r="L226" s="52" t="e">
        <f t="shared" si="29"/>
        <v>#VALUE!</v>
      </c>
      <c r="M226" t="e">
        <f t="shared" si="30"/>
        <v>#VALUE!</v>
      </c>
      <c r="N226" t="str">
        <f t="shared" si="31"/>
        <v/>
      </c>
      <c r="O226" s="34" t="str">
        <f t="shared" si="34"/>
        <v/>
      </c>
      <c r="P226" s="34">
        <f>IF(H226="不合格","",'中級(3級～)'!D81)</f>
        <v>0</v>
      </c>
      <c r="Q226" s="34">
        <f>IF(H226="不合格","",'中級(3級～)'!E81)</f>
        <v>0</v>
      </c>
      <c r="R226" s="34">
        <f>IF(H226="不合格","",'中級(3級～)'!F81)</f>
        <v>0</v>
      </c>
      <c r="S226" s="34">
        <f>IF(H226="不合格","",'中級(3級～)'!H81)</f>
        <v>0</v>
      </c>
      <c r="T226" s="34">
        <f>IF(H226="不合格","",'中級(3級～)'!J81)</f>
        <v>0</v>
      </c>
      <c r="U226" t="e">
        <f>IF(H226="不合格",0,VLOOKUP(H226,計算!$U$2:$V$62,2,FALSE))</f>
        <v>#N/A</v>
      </c>
      <c r="V226" t="e">
        <f>IF(U226=0,"不合格",VLOOKUP(U226,計算!$T$3:$V$63,2))</f>
        <v>#N/A</v>
      </c>
      <c r="W226" t="str">
        <f t="shared" si="32"/>
        <v/>
      </c>
      <c r="X226" t="e">
        <f t="shared" si="33"/>
        <v>#N/A</v>
      </c>
      <c r="Y226" t="str">
        <f>IF(D226="","",団体設定!$B$7)</f>
        <v/>
      </c>
      <c r="Z226" t="str">
        <f>IF(D226="","",団体設定!$B$8)</f>
        <v/>
      </c>
    </row>
    <row r="227" spans="1:26" x14ac:dyDescent="0.15">
      <c r="A227">
        <v>226</v>
      </c>
      <c r="B227" s="1" t="str">
        <f>IF(D227="","",'中級(3級～)'!B82)</f>
        <v/>
      </c>
      <c r="C227" s="1" t="str">
        <f>IF(D227="","",'中級(3級～)'!C82)</f>
        <v/>
      </c>
      <c r="D227" t="str">
        <f>'中級(3級～)'!D82&amp;'中級(3級～)'!E82</f>
        <v/>
      </c>
      <c r="E227" t="str">
        <f>IF(D227="","",'中級(3級～)'!F82&amp;"/"&amp;'中級(3級～)'!H82&amp;"/"&amp;'中級(3級～)'!J82)</f>
        <v/>
      </c>
      <c r="F227" s="34" t="str">
        <f>IF(D227="","",団体設定!$B$5&amp;"年"&amp;団体設定!$D$5&amp;団体設定!$E$5&amp;団体設定!$F$5&amp;団体設定!$G$5)</f>
        <v/>
      </c>
      <c r="G227" s="33" t="str">
        <f t="shared" si="27"/>
        <v/>
      </c>
      <c r="H227" t="str">
        <f>'中級(3級～)'!Z82</f>
        <v/>
      </c>
      <c r="I227" t="str">
        <f>IF(D227="","",VLOOKUP(H227,計算!$B$16:$C$219,2,FALSE))</f>
        <v/>
      </c>
      <c r="J227" s="44" t="s">
        <v>65</v>
      </c>
      <c r="K227">
        <f t="shared" si="28"/>
        <v>0</v>
      </c>
      <c r="L227" s="52" t="e">
        <f t="shared" si="29"/>
        <v>#VALUE!</v>
      </c>
      <c r="M227" t="e">
        <f t="shared" si="30"/>
        <v>#VALUE!</v>
      </c>
      <c r="N227" t="str">
        <f t="shared" si="31"/>
        <v/>
      </c>
      <c r="O227" s="34" t="str">
        <f t="shared" si="34"/>
        <v/>
      </c>
      <c r="P227" s="34">
        <f>IF(H227="不合格","",'中級(3級～)'!D82)</f>
        <v>0</v>
      </c>
      <c r="Q227" s="34">
        <f>IF(H227="不合格","",'中級(3級～)'!E82)</f>
        <v>0</v>
      </c>
      <c r="R227" s="34">
        <f>IF(H227="不合格","",'中級(3級～)'!F82)</f>
        <v>0</v>
      </c>
      <c r="S227" s="34">
        <f>IF(H227="不合格","",'中級(3級～)'!H82)</f>
        <v>0</v>
      </c>
      <c r="T227" s="34">
        <f>IF(H227="不合格","",'中級(3級～)'!J82)</f>
        <v>0</v>
      </c>
      <c r="U227" t="e">
        <f>IF(H227="不合格",0,VLOOKUP(H227,計算!$U$2:$V$62,2,FALSE))</f>
        <v>#N/A</v>
      </c>
      <c r="V227" t="e">
        <f>IF(U227=0,"不合格",VLOOKUP(U227,計算!$T$3:$V$63,2))</f>
        <v>#N/A</v>
      </c>
      <c r="W227" t="str">
        <f t="shared" si="32"/>
        <v/>
      </c>
      <c r="X227" t="e">
        <f t="shared" si="33"/>
        <v>#N/A</v>
      </c>
      <c r="Y227" t="str">
        <f>IF(D227="","",団体設定!$B$7)</f>
        <v/>
      </c>
      <c r="Z227" t="str">
        <f>IF(D227="","",団体設定!$B$8)</f>
        <v/>
      </c>
    </row>
    <row r="228" spans="1:26" x14ac:dyDescent="0.15">
      <c r="A228">
        <v>227</v>
      </c>
      <c r="B228" s="1" t="str">
        <f>IF(D228="","",'中級(3級～)'!B83)</f>
        <v/>
      </c>
      <c r="C228" s="1" t="str">
        <f>IF(D228="","",'中級(3級～)'!C83)</f>
        <v/>
      </c>
      <c r="D228" t="str">
        <f>'中級(3級～)'!D83&amp;'中級(3級～)'!E83</f>
        <v/>
      </c>
      <c r="E228" t="str">
        <f>IF(D228="","",'中級(3級～)'!F83&amp;"/"&amp;'中級(3級～)'!H83&amp;"/"&amp;'中級(3級～)'!J83)</f>
        <v/>
      </c>
      <c r="F228" s="34" t="str">
        <f>IF(D228="","",団体設定!$B$5&amp;"年"&amp;団体設定!$D$5&amp;団体設定!$E$5&amp;団体設定!$F$5&amp;団体設定!$G$5)</f>
        <v/>
      </c>
      <c r="G228" s="33" t="str">
        <f t="shared" si="27"/>
        <v/>
      </c>
      <c r="H228" t="str">
        <f>'中級(3級～)'!Z83</f>
        <v/>
      </c>
      <c r="I228" t="str">
        <f>IF(D228="","",VLOOKUP(H228,計算!$B$16:$C$219,2,FALSE))</f>
        <v/>
      </c>
      <c r="J228" s="44" t="s">
        <v>65</v>
      </c>
      <c r="K228">
        <f t="shared" si="28"/>
        <v>0</v>
      </c>
      <c r="L228" s="52" t="e">
        <f t="shared" si="29"/>
        <v>#VALUE!</v>
      </c>
      <c r="M228" t="e">
        <f t="shared" si="30"/>
        <v>#VALUE!</v>
      </c>
      <c r="N228" t="str">
        <f t="shared" si="31"/>
        <v/>
      </c>
      <c r="O228" s="34" t="str">
        <f t="shared" si="34"/>
        <v/>
      </c>
      <c r="P228" s="34">
        <f>IF(H228="不合格","",'中級(3級～)'!D83)</f>
        <v>0</v>
      </c>
      <c r="Q228" s="34">
        <f>IF(H228="不合格","",'中級(3級～)'!E83)</f>
        <v>0</v>
      </c>
      <c r="R228" s="34">
        <f>IF(H228="不合格","",'中級(3級～)'!F83)</f>
        <v>0</v>
      </c>
      <c r="S228" s="34">
        <f>IF(H228="不合格","",'中級(3級～)'!H83)</f>
        <v>0</v>
      </c>
      <c r="T228" s="34">
        <f>IF(H228="不合格","",'中級(3級～)'!J83)</f>
        <v>0</v>
      </c>
      <c r="U228" t="e">
        <f>IF(H228="不合格",0,VLOOKUP(H228,計算!$U$2:$V$62,2,FALSE))</f>
        <v>#N/A</v>
      </c>
      <c r="V228" t="e">
        <f>IF(U228=0,"不合格",VLOOKUP(U228,計算!$T$3:$V$63,2))</f>
        <v>#N/A</v>
      </c>
      <c r="W228" t="str">
        <f t="shared" si="32"/>
        <v/>
      </c>
      <c r="X228" t="e">
        <f t="shared" si="33"/>
        <v>#N/A</v>
      </c>
      <c r="Y228" t="str">
        <f>IF(D228="","",団体設定!$B$7)</f>
        <v/>
      </c>
      <c r="Z228" t="str">
        <f>IF(D228="","",団体設定!$B$8)</f>
        <v/>
      </c>
    </row>
    <row r="229" spans="1:26" x14ac:dyDescent="0.15">
      <c r="A229">
        <v>228</v>
      </c>
      <c r="B229" s="1" t="str">
        <f>IF(D229="","",'中級(3級～)'!B84)</f>
        <v/>
      </c>
      <c r="C229" s="1" t="str">
        <f>IF(D229="","",'中級(3級～)'!C84)</f>
        <v/>
      </c>
      <c r="D229" t="str">
        <f>'中級(3級～)'!D84&amp;'中級(3級～)'!E84</f>
        <v/>
      </c>
      <c r="E229" t="str">
        <f>IF(D229="","",'中級(3級～)'!F84&amp;"/"&amp;'中級(3級～)'!H84&amp;"/"&amp;'中級(3級～)'!J84)</f>
        <v/>
      </c>
      <c r="F229" s="34" t="str">
        <f>IF(D229="","",団体設定!$B$5&amp;"年"&amp;団体設定!$D$5&amp;団体設定!$E$5&amp;団体設定!$F$5&amp;団体設定!$G$5)</f>
        <v/>
      </c>
      <c r="G229" s="33" t="str">
        <f t="shared" si="27"/>
        <v/>
      </c>
      <c r="H229" t="str">
        <f>'中級(3級～)'!Z84</f>
        <v/>
      </c>
      <c r="I229" t="str">
        <f>IF(D229="","",VLOOKUP(H229,計算!$B$16:$C$219,2,FALSE))</f>
        <v/>
      </c>
      <c r="J229" s="44" t="s">
        <v>65</v>
      </c>
      <c r="K229">
        <f t="shared" si="28"/>
        <v>0</v>
      </c>
      <c r="L229" s="52" t="e">
        <f t="shared" si="29"/>
        <v>#VALUE!</v>
      </c>
      <c r="M229" t="e">
        <f t="shared" si="30"/>
        <v>#VALUE!</v>
      </c>
      <c r="N229" t="str">
        <f t="shared" si="31"/>
        <v/>
      </c>
      <c r="O229" s="34" t="str">
        <f t="shared" si="34"/>
        <v/>
      </c>
      <c r="P229" s="34">
        <f>IF(H229="不合格","",'中級(3級～)'!D84)</f>
        <v>0</v>
      </c>
      <c r="Q229" s="34">
        <f>IF(H229="不合格","",'中級(3級～)'!E84)</f>
        <v>0</v>
      </c>
      <c r="R229" s="34">
        <f>IF(H229="不合格","",'中級(3級～)'!F84)</f>
        <v>0</v>
      </c>
      <c r="S229" s="34">
        <f>IF(H229="不合格","",'中級(3級～)'!H84)</f>
        <v>0</v>
      </c>
      <c r="T229" s="34">
        <f>IF(H229="不合格","",'中級(3級～)'!J84)</f>
        <v>0</v>
      </c>
      <c r="U229" t="e">
        <f>IF(H229="不合格",0,VLOOKUP(H229,計算!$U$2:$V$62,2,FALSE))</f>
        <v>#N/A</v>
      </c>
      <c r="V229" t="e">
        <f>IF(U229=0,"不合格",VLOOKUP(U229,計算!$T$3:$V$63,2))</f>
        <v>#N/A</v>
      </c>
      <c r="W229" t="str">
        <f t="shared" si="32"/>
        <v/>
      </c>
      <c r="X229" t="e">
        <f t="shared" si="33"/>
        <v>#N/A</v>
      </c>
      <c r="Y229" t="str">
        <f>IF(D229="","",団体設定!$B$7)</f>
        <v/>
      </c>
      <c r="Z229" t="str">
        <f>IF(D229="","",団体設定!$B$8)</f>
        <v/>
      </c>
    </row>
    <row r="230" spans="1:26" x14ac:dyDescent="0.15">
      <c r="A230">
        <v>229</v>
      </c>
      <c r="B230" s="1" t="str">
        <f>IF(D230="","",'中級(3級～)'!B85)</f>
        <v/>
      </c>
      <c r="C230" s="1" t="str">
        <f>IF(D230="","",'中級(3級～)'!C85)</f>
        <v/>
      </c>
      <c r="D230" t="str">
        <f>'中級(3級～)'!D85&amp;'中級(3級～)'!E85</f>
        <v/>
      </c>
      <c r="E230" t="str">
        <f>IF(D230="","",'中級(3級～)'!F85&amp;"/"&amp;'中級(3級～)'!H85&amp;"/"&amp;'中級(3級～)'!J85)</f>
        <v/>
      </c>
      <c r="F230" s="34" t="str">
        <f>IF(D230="","",団体設定!$B$5&amp;"年"&amp;団体設定!$D$5&amp;団体設定!$E$5&amp;団体設定!$F$5&amp;団体設定!$G$5)</f>
        <v/>
      </c>
      <c r="G230" s="33" t="str">
        <f t="shared" si="27"/>
        <v/>
      </c>
      <c r="H230" t="str">
        <f>'中級(3級～)'!Z85</f>
        <v/>
      </c>
      <c r="I230" t="str">
        <f>IF(D230="","",VLOOKUP(H230,計算!$B$16:$C$219,2,FALSE))</f>
        <v/>
      </c>
      <c r="J230" s="44" t="s">
        <v>65</v>
      </c>
      <c r="K230">
        <f t="shared" si="28"/>
        <v>0</v>
      </c>
      <c r="L230" s="52" t="e">
        <f t="shared" si="29"/>
        <v>#VALUE!</v>
      </c>
      <c r="M230" t="e">
        <f t="shared" si="30"/>
        <v>#VALUE!</v>
      </c>
      <c r="N230" t="str">
        <f t="shared" si="31"/>
        <v/>
      </c>
      <c r="O230" s="34" t="str">
        <f t="shared" si="34"/>
        <v/>
      </c>
      <c r="P230" s="34">
        <f>IF(H230="不合格","",'中級(3級～)'!D85)</f>
        <v>0</v>
      </c>
      <c r="Q230" s="34">
        <f>IF(H230="不合格","",'中級(3級～)'!E85)</f>
        <v>0</v>
      </c>
      <c r="R230" s="34">
        <f>IF(H230="不合格","",'中級(3級～)'!F85)</f>
        <v>0</v>
      </c>
      <c r="S230" s="34">
        <f>IF(H230="不合格","",'中級(3級～)'!H85)</f>
        <v>0</v>
      </c>
      <c r="T230" s="34">
        <f>IF(H230="不合格","",'中級(3級～)'!J85)</f>
        <v>0</v>
      </c>
      <c r="U230" t="e">
        <f>IF(H230="不合格",0,VLOOKUP(H230,計算!$U$2:$V$62,2,FALSE))</f>
        <v>#N/A</v>
      </c>
      <c r="V230" t="e">
        <f>IF(U230=0,"不合格",VLOOKUP(U230,計算!$T$3:$V$63,2))</f>
        <v>#N/A</v>
      </c>
      <c r="W230" t="str">
        <f t="shared" si="32"/>
        <v/>
      </c>
      <c r="X230" t="e">
        <f t="shared" si="33"/>
        <v>#N/A</v>
      </c>
      <c r="Y230" t="str">
        <f>IF(D230="","",団体設定!$B$7)</f>
        <v/>
      </c>
      <c r="Z230" t="str">
        <f>IF(D230="","",団体設定!$B$8)</f>
        <v/>
      </c>
    </row>
    <row r="231" spans="1:26" x14ac:dyDescent="0.15">
      <c r="A231">
        <v>230</v>
      </c>
      <c r="B231" s="1" t="str">
        <f>IF(D231="","",'中級(3級～)'!B86)</f>
        <v/>
      </c>
      <c r="C231" s="1" t="str">
        <f>IF(D231="","",'中級(3級～)'!C86)</f>
        <v/>
      </c>
      <c r="D231" t="str">
        <f>'中級(3級～)'!D86&amp;'中級(3級～)'!E86</f>
        <v/>
      </c>
      <c r="E231" t="str">
        <f>IF(D231="","",'中級(3級～)'!F86&amp;"/"&amp;'中級(3級～)'!H86&amp;"/"&amp;'中級(3級～)'!J86)</f>
        <v/>
      </c>
      <c r="F231" s="34" t="str">
        <f>IF(D231="","",団体設定!$B$5&amp;"年"&amp;団体設定!$D$5&amp;団体設定!$E$5&amp;団体設定!$F$5&amp;団体設定!$G$5)</f>
        <v/>
      </c>
      <c r="G231" s="33" t="str">
        <f t="shared" si="27"/>
        <v/>
      </c>
      <c r="H231" t="str">
        <f>'中級(3級～)'!Z86</f>
        <v/>
      </c>
      <c r="I231" t="str">
        <f>IF(D231="","",VLOOKUP(H231,計算!$B$16:$C$219,2,FALSE))</f>
        <v/>
      </c>
      <c r="J231" s="44" t="s">
        <v>65</v>
      </c>
      <c r="K231">
        <f t="shared" si="28"/>
        <v>0</v>
      </c>
      <c r="L231" s="52" t="e">
        <f t="shared" si="29"/>
        <v>#VALUE!</v>
      </c>
      <c r="M231" t="e">
        <f t="shared" si="30"/>
        <v>#VALUE!</v>
      </c>
      <c r="N231" t="str">
        <f t="shared" si="31"/>
        <v/>
      </c>
      <c r="O231" s="34" t="str">
        <f t="shared" si="34"/>
        <v/>
      </c>
      <c r="P231" s="34">
        <f>IF(H231="不合格","",'中級(3級～)'!D86)</f>
        <v>0</v>
      </c>
      <c r="Q231" s="34">
        <f>IF(H231="不合格","",'中級(3級～)'!E86)</f>
        <v>0</v>
      </c>
      <c r="R231" s="34">
        <f>IF(H231="不合格","",'中級(3級～)'!F86)</f>
        <v>0</v>
      </c>
      <c r="S231" s="34">
        <f>IF(H231="不合格","",'中級(3級～)'!H86)</f>
        <v>0</v>
      </c>
      <c r="T231" s="34">
        <f>IF(H231="不合格","",'中級(3級～)'!J86)</f>
        <v>0</v>
      </c>
      <c r="U231" t="e">
        <f>IF(H231="不合格",0,VLOOKUP(H231,計算!$U$2:$V$62,2,FALSE))</f>
        <v>#N/A</v>
      </c>
      <c r="V231" t="e">
        <f>IF(U231=0,"不合格",VLOOKUP(U231,計算!$T$3:$V$63,2))</f>
        <v>#N/A</v>
      </c>
      <c r="W231" t="str">
        <f t="shared" si="32"/>
        <v/>
      </c>
      <c r="X231" t="e">
        <f t="shared" si="33"/>
        <v>#N/A</v>
      </c>
      <c r="Y231" t="str">
        <f>IF(D231="","",団体設定!$B$7)</f>
        <v/>
      </c>
      <c r="Z231" t="str">
        <f>IF(D231="","",団体設定!$B$8)</f>
        <v/>
      </c>
    </row>
    <row r="232" spans="1:26" x14ac:dyDescent="0.15">
      <c r="A232">
        <v>231</v>
      </c>
      <c r="B232" s="1" t="str">
        <f>IF(D232="","",'中級(3級～)'!B87)</f>
        <v/>
      </c>
      <c r="C232" s="1" t="str">
        <f>IF(D232="","",'中級(3級～)'!C87)</f>
        <v/>
      </c>
      <c r="D232" t="str">
        <f>'中級(3級～)'!D87&amp;'中級(3級～)'!E87</f>
        <v/>
      </c>
      <c r="E232" t="str">
        <f>IF(D232="","",'中級(3級～)'!F87&amp;"/"&amp;'中級(3級～)'!H87&amp;"/"&amp;'中級(3級～)'!J87)</f>
        <v/>
      </c>
      <c r="F232" s="34" t="str">
        <f>IF(D232="","",団体設定!$B$5&amp;"年"&amp;団体設定!$D$5&amp;団体設定!$E$5&amp;団体設定!$F$5&amp;団体設定!$G$5)</f>
        <v/>
      </c>
      <c r="G232" s="33" t="str">
        <f t="shared" si="27"/>
        <v/>
      </c>
      <c r="H232" t="str">
        <f>'中級(3級～)'!Z87</f>
        <v/>
      </c>
      <c r="I232" t="str">
        <f>IF(D232="","",VLOOKUP(H232,計算!$B$16:$C$219,2,FALSE))</f>
        <v/>
      </c>
      <c r="J232" s="44" t="s">
        <v>65</v>
      </c>
      <c r="K232">
        <f t="shared" si="28"/>
        <v>0</v>
      </c>
      <c r="L232" s="52" t="e">
        <f t="shared" si="29"/>
        <v>#VALUE!</v>
      </c>
      <c r="M232" t="e">
        <f t="shared" si="30"/>
        <v>#VALUE!</v>
      </c>
      <c r="N232" t="str">
        <f t="shared" si="31"/>
        <v/>
      </c>
      <c r="O232" s="34" t="str">
        <f t="shared" si="34"/>
        <v/>
      </c>
      <c r="P232" s="34">
        <f>IF(H232="不合格","",'中級(3級～)'!D87)</f>
        <v>0</v>
      </c>
      <c r="Q232" s="34">
        <f>IF(H232="不合格","",'中級(3級～)'!E87)</f>
        <v>0</v>
      </c>
      <c r="R232" s="34">
        <f>IF(H232="不合格","",'中級(3級～)'!F87)</f>
        <v>0</v>
      </c>
      <c r="S232" s="34">
        <f>IF(H232="不合格","",'中級(3級～)'!H87)</f>
        <v>0</v>
      </c>
      <c r="T232" s="34">
        <f>IF(H232="不合格","",'中級(3級～)'!J87)</f>
        <v>0</v>
      </c>
      <c r="U232" t="e">
        <f>IF(H232="不合格",0,VLOOKUP(H232,計算!$U$2:$V$62,2,FALSE))</f>
        <v>#N/A</v>
      </c>
      <c r="V232" t="e">
        <f>IF(U232=0,"不合格",VLOOKUP(U232,計算!$T$3:$V$63,2))</f>
        <v>#N/A</v>
      </c>
      <c r="W232" t="str">
        <f t="shared" si="32"/>
        <v/>
      </c>
      <c r="X232" t="e">
        <f t="shared" si="33"/>
        <v>#N/A</v>
      </c>
      <c r="Y232" t="str">
        <f>IF(D232="","",団体設定!$B$7)</f>
        <v/>
      </c>
      <c r="Z232" t="str">
        <f>IF(D232="","",団体設定!$B$8)</f>
        <v/>
      </c>
    </row>
    <row r="233" spans="1:26" x14ac:dyDescent="0.15">
      <c r="A233">
        <v>232</v>
      </c>
      <c r="B233" s="1" t="str">
        <f>IF(D233="","",'中級(3級～)'!B88)</f>
        <v/>
      </c>
      <c r="C233" s="1" t="str">
        <f>IF(D233="","",'中級(3級～)'!C88)</f>
        <v/>
      </c>
      <c r="D233" t="str">
        <f>'中級(3級～)'!D88&amp;'中級(3級～)'!E88</f>
        <v/>
      </c>
      <c r="E233" t="str">
        <f>IF(D233="","",'中級(3級～)'!F88&amp;"/"&amp;'中級(3級～)'!H88&amp;"/"&amp;'中級(3級～)'!J88)</f>
        <v/>
      </c>
      <c r="F233" s="34" t="str">
        <f>IF(D233="","",団体設定!$B$5&amp;"年"&amp;団体設定!$D$5&amp;団体設定!$E$5&amp;団体設定!$F$5&amp;団体設定!$G$5)</f>
        <v/>
      </c>
      <c r="G233" s="33" t="str">
        <f t="shared" si="27"/>
        <v/>
      </c>
      <c r="H233" t="str">
        <f>'中級(3級～)'!Z88</f>
        <v/>
      </c>
      <c r="I233" t="str">
        <f>IF(D233="","",VLOOKUP(H233,計算!$B$16:$C$219,2,FALSE))</f>
        <v/>
      </c>
      <c r="J233" s="44" t="s">
        <v>65</v>
      </c>
      <c r="K233">
        <f t="shared" si="28"/>
        <v>0</v>
      </c>
      <c r="L233" s="52" t="e">
        <f t="shared" si="29"/>
        <v>#VALUE!</v>
      </c>
      <c r="M233" t="e">
        <f t="shared" si="30"/>
        <v>#VALUE!</v>
      </c>
      <c r="N233" t="str">
        <f t="shared" si="31"/>
        <v/>
      </c>
      <c r="O233" s="34" t="str">
        <f t="shared" si="34"/>
        <v/>
      </c>
      <c r="P233" s="34">
        <f>IF(H233="不合格","",'中級(3級～)'!D88)</f>
        <v>0</v>
      </c>
      <c r="Q233" s="34">
        <f>IF(H233="不合格","",'中級(3級～)'!E88)</f>
        <v>0</v>
      </c>
      <c r="R233" s="34">
        <f>IF(H233="不合格","",'中級(3級～)'!F88)</f>
        <v>0</v>
      </c>
      <c r="S233" s="34">
        <f>IF(H233="不合格","",'中級(3級～)'!H88)</f>
        <v>0</v>
      </c>
      <c r="T233" s="34">
        <f>IF(H233="不合格","",'中級(3級～)'!J88)</f>
        <v>0</v>
      </c>
      <c r="U233" t="e">
        <f>IF(H233="不合格",0,VLOOKUP(H233,計算!$U$2:$V$62,2,FALSE))</f>
        <v>#N/A</v>
      </c>
      <c r="V233" t="e">
        <f>IF(U233=0,"不合格",VLOOKUP(U233,計算!$T$3:$V$63,2))</f>
        <v>#N/A</v>
      </c>
      <c r="W233" t="str">
        <f t="shared" si="32"/>
        <v/>
      </c>
      <c r="X233" t="e">
        <f t="shared" si="33"/>
        <v>#N/A</v>
      </c>
      <c r="Y233" t="str">
        <f>IF(D233="","",団体設定!$B$7)</f>
        <v/>
      </c>
      <c r="Z233" t="str">
        <f>IF(D233="","",団体設定!$B$8)</f>
        <v/>
      </c>
    </row>
    <row r="234" spans="1:26" x14ac:dyDescent="0.15">
      <c r="A234">
        <v>233</v>
      </c>
      <c r="B234" s="1" t="str">
        <f>IF(D234="","",'中級(3級～)'!B89)</f>
        <v/>
      </c>
      <c r="C234" s="1" t="str">
        <f>IF(D234="","",'中級(3級～)'!C89)</f>
        <v/>
      </c>
      <c r="D234" t="str">
        <f>'中級(3級～)'!D89&amp;'中級(3級～)'!E89</f>
        <v/>
      </c>
      <c r="E234" t="str">
        <f>IF(D234="","",'中級(3級～)'!F89&amp;"/"&amp;'中級(3級～)'!H89&amp;"/"&amp;'中級(3級～)'!J89)</f>
        <v/>
      </c>
      <c r="F234" s="34" t="str">
        <f>IF(D234="","",団体設定!$B$5&amp;"年"&amp;団体設定!$D$5&amp;団体設定!$E$5&amp;団体設定!$F$5&amp;団体設定!$G$5)</f>
        <v/>
      </c>
      <c r="G234" s="33" t="str">
        <f t="shared" si="27"/>
        <v/>
      </c>
      <c r="H234" t="str">
        <f>'中級(3級～)'!Z89</f>
        <v/>
      </c>
      <c r="I234" t="str">
        <f>IF(D234="","",VLOOKUP(H234,計算!$B$16:$C$219,2,FALSE))</f>
        <v/>
      </c>
      <c r="J234" s="44" t="s">
        <v>65</v>
      </c>
      <c r="K234">
        <f t="shared" si="28"/>
        <v>0</v>
      </c>
      <c r="L234" s="52" t="e">
        <f t="shared" si="29"/>
        <v>#VALUE!</v>
      </c>
      <c r="M234" t="e">
        <f t="shared" si="30"/>
        <v>#VALUE!</v>
      </c>
      <c r="N234" t="str">
        <f t="shared" si="31"/>
        <v/>
      </c>
      <c r="O234" s="34" t="str">
        <f t="shared" si="34"/>
        <v/>
      </c>
      <c r="P234" s="34">
        <f>IF(H234="不合格","",'中級(3級～)'!D89)</f>
        <v>0</v>
      </c>
      <c r="Q234" s="34">
        <f>IF(H234="不合格","",'中級(3級～)'!E89)</f>
        <v>0</v>
      </c>
      <c r="R234" s="34">
        <f>IF(H234="不合格","",'中級(3級～)'!F89)</f>
        <v>0</v>
      </c>
      <c r="S234" s="34">
        <f>IF(H234="不合格","",'中級(3級～)'!H89)</f>
        <v>0</v>
      </c>
      <c r="T234" s="34">
        <f>IF(H234="不合格","",'中級(3級～)'!J89)</f>
        <v>0</v>
      </c>
      <c r="U234" t="e">
        <f>IF(H234="不合格",0,VLOOKUP(H234,計算!$U$2:$V$62,2,FALSE))</f>
        <v>#N/A</v>
      </c>
      <c r="V234" t="e">
        <f>IF(U234=0,"不合格",VLOOKUP(U234,計算!$T$3:$V$63,2))</f>
        <v>#N/A</v>
      </c>
      <c r="W234" t="str">
        <f t="shared" si="32"/>
        <v/>
      </c>
      <c r="X234" t="e">
        <f t="shared" si="33"/>
        <v>#N/A</v>
      </c>
      <c r="Y234" t="str">
        <f>IF(D234="","",団体設定!$B$7)</f>
        <v/>
      </c>
      <c r="Z234" t="str">
        <f>IF(D234="","",団体設定!$B$8)</f>
        <v/>
      </c>
    </row>
    <row r="235" spans="1:26" x14ac:dyDescent="0.15">
      <c r="A235">
        <v>234</v>
      </c>
      <c r="B235" s="1" t="str">
        <f>IF(D235="","",'中級(3級～)'!B90)</f>
        <v/>
      </c>
      <c r="C235" s="1" t="str">
        <f>IF(D235="","",'中級(3級～)'!C90)</f>
        <v/>
      </c>
      <c r="D235" t="str">
        <f>'中級(3級～)'!D90&amp;'中級(3級～)'!E90</f>
        <v/>
      </c>
      <c r="E235" t="str">
        <f>IF(D235="","",'中級(3級～)'!F90&amp;"/"&amp;'中級(3級～)'!H90&amp;"/"&amp;'中級(3級～)'!J90)</f>
        <v/>
      </c>
      <c r="F235" s="34" t="str">
        <f>IF(D235="","",団体設定!$B$5&amp;"年"&amp;団体設定!$D$5&amp;団体設定!$E$5&amp;団体設定!$F$5&amp;団体設定!$G$5)</f>
        <v/>
      </c>
      <c r="G235" s="33" t="str">
        <f t="shared" si="27"/>
        <v/>
      </c>
      <c r="H235" t="str">
        <f>'中級(3級～)'!Z90</f>
        <v/>
      </c>
      <c r="I235" t="str">
        <f>IF(D235="","",VLOOKUP(H235,計算!$B$16:$C$219,2,FALSE))</f>
        <v/>
      </c>
      <c r="J235" s="44" t="s">
        <v>65</v>
      </c>
      <c r="K235">
        <f t="shared" si="28"/>
        <v>0</v>
      </c>
      <c r="L235" s="52" t="e">
        <f t="shared" si="29"/>
        <v>#VALUE!</v>
      </c>
      <c r="M235" t="e">
        <f t="shared" si="30"/>
        <v>#VALUE!</v>
      </c>
      <c r="N235" t="str">
        <f t="shared" si="31"/>
        <v/>
      </c>
      <c r="O235" s="34" t="str">
        <f t="shared" si="34"/>
        <v/>
      </c>
      <c r="P235" s="34">
        <f>IF(H235="不合格","",'中級(3級～)'!D90)</f>
        <v>0</v>
      </c>
      <c r="Q235" s="34">
        <f>IF(H235="不合格","",'中級(3級～)'!E90)</f>
        <v>0</v>
      </c>
      <c r="R235" s="34">
        <f>IF(H235="不合格","",'中級(3級～)'!F90)</f>
        <v>0</v>
      </c>
      <c r="S235" s="34">
        <f>IF(H235="不合格","",'中級(3級～)'!H90)</f>
        <v>0</v>
      </c>
      <c r="T235" s="34">
        <f>IF(H235="不合格","",'中級(3級～)'!J90)</f>
        <v>0</v>
      </c>
      <c r="U235" t="e">
        <f>IF(H235="不合格",0,VLOOKUP(H235,計算!$U$2:$V$62,2,FALSE))</f>
        <v>#N/A</v>
      </c>
      <c r="V235" t="e">
        <f>IF(U235=0,"不合格",VLOOKUP(U235,計算!$T$3:$V$63,2))</f>
        <v>#N/A</v>
      </c>
      <c r="W235" t="str">
        <f t="shared" si="32"/>
        <v/>
      </c>
      <c r="X235" t="e">
        <f t="shared" si="33"/>
        <v>#N/A</v>
      </c>
      <c r="Y235" t="str">
        <f>IF(D235="","",団体設定!$B$7)</f>
        <v/>
      </c>
      <c r="Z235" t="str">
        <f>IF(D235="","",団体設定!$B$8)</f>
        <v/>
      </c>
    </row>
    <row r="236" spans="1:26" x14ac:dyDescent="0.15">
      <c r="A236">
        <v>235</v>
      </c>
      <c r="B236" s="1" t="str">
        <f>IF(D236="","",'中級(3級～)'!B91)</f>
        <v/>
      </c>
      <c r="C236" s="1" t="str">
        <f>IF(D236="","",'中級(3級～)'!C91)</f>
        <v/>
      </c>
      <c r="D236" t="str">
        <f>'中級(3級～)'!D91&amp;'中級(3級～)'!E91</f>
        <v/>
      </c>
      <c r="E236" t="str">
        <f>IF(D236="","",'中級(3級～)'!F91&amp;"/"&amp;'中級(3級～)'!H91&amp;"/"&amp;'中級(3級～)'!J91)</f>
        <v/>
      </c>
      <c r="F236" s="34" t="str">
        <f>IF(D236="","",団体設定!$B$5&amp;"年"&amp;団体設定!$D$5&amp;団体設定!$E$5&amp;団体設定!$F$5&amp;団体設定!$G$5)</f>
        <v/>
      </c>
      <c r="G236" s="33" t="str">
        <f t="shared" si="27"/>
        <v/>
      </c>
      <c r="H236" t="str">
        <f>'中級(3級～)'!Z91</f>
        <v/>
      </c>
      <c r="I236" t="str">
        <f>IF(D236="","",VLOOKUP(H236,計算!$B$16:$C$219,2,FALSE))</f>
        <v/>
      </c>
      <c r="J236" s="44" t="s">
        <v>65</v>
      </c>
      <c r="K236">
        <f t="shared" si="28"/>
        <v>0</v>
      </c>
      <c r="L236" s="52" t="e">
        <f t="shared" si="29"/>
        <v>#VALUE!</v>
      </c>
      <c r="M236" t="e">
        <f t="shared" si="30"/>
        <v>#VALUE!</v>
      </c>
      <c r="N236" t="str">
        <f t="shared" si="31"/>
        <v/>
      </c>
      <c r="O236" s="34" t="str">
        <f t="shared" si="34"/>
        <v/>
      </c>
      <c r="P236" s="34">
        <f>IF(H236="不合格","",'中級(3級～)'!D91)</f>
        <v>0</v>
      </c>
      <c r="Q236" s="34">
        <f>IF(H236="不合格","",'中級(3級～)'!E91)</f>
        <v>0</v>
      </c>
      <c r="R236" s="34">
        <f>IF(H236="不合格","",'中級(3級～)'!F91)</f>
        <v>0</v>
      </c>
      <c r="S236" s="34">
        <f>IF(H236="不合格","",'中級(3級～)'!H91)</f>
        <v>0</v>
      </c>
      <c r="T236" s="34">
        <f>IF(H236="不合格","",'中級(3級～)'!J91)</f>
        <v>0</v>
      </c>
      <c r="U236" t="e">
        <f>IF(H236="不合格",0,VLOOKUP(H236,計算!$U$2:$V$62,2,FALSE))</f>
        <v>#N/A</v>
      </c>
      <c r="V236" t="e">
        <f>IF(U236=0,"不合格",VLOOKUP(U236,計算!$T$3:$V$63,2))</f>
        <v>#N/A</v>
      </c>
      <c r="W236" t="str">
        <f t="shared" si="32"/>
        <v/>
      </c>
      <c r="X236" t="e">
        <f t="shared" si="33"/>
        <v>#N/A</v>
      </c>
      <c r="Y236" t="str">
        <f>IF(D236="","",団体設定!$B$7)</f>
        <v/>
      </c>
      <c r="Z236" t="str">
        <f>IF(D236="","",団体設定!$B$8)</f>
        <v/>
      </c>
    </row>
    <row r="237" spans="1:26" x14ac:dyDescent="0.15">
      <c r="A237">
        <v>236</v>
      </c>
      <c r="B237" s="1" t="str">
        <f>IF(D237="","",'中級(3級～)'!B92)</f>
        <v/>
      </c>
      <c r="C237" s="1" t="str">
        <f>IF(D237="","",'中級(3級～)'!C92)</f>
        <v/>
      </c>
      <c r="D237" t="str">
        <f>'中級(3級～)'!D92&amp;'中級(3級～)'!E92</f>
        <v/>
      </c>
      <c r="E237" t="str">
        <f>IF(D237="","",'中級(3級～)'!F92&amp;"/"&amp;'中級(3級～)'!H92&amp;"/"&amp;'中級(3級～)'!J92)</f>
        <v/>
      </c>
      <c r="F237" s="34" t="str">
        <f>IF(D237="","",団体設定!$B$5&amp;"年"&amp;団体設定!$D$5&amp;団体設定!$E$5&amp;団体設定!$F$5&amp;団体設定!$G$5)</f>
        <v/>
      </c>
      <c r="G237" s="33" t="str">
        <f t="shared" si="27"/>
        <v/>
      </c>
      <c r="H237" t="str">
        <f>'中級(3級～)'!Z92</f>
        <v/>
      </c>
      <c r="I237" t="str">
        <f>IF(D237="","",VLOOKUP(H237,計算!$B$16:$C$219,2,FALSE))</f>
        <v/>
      </c>
      <c r="J237" s="44" t="s">
        <v>65</v>
      </c>
      <c r="K237">
        <f t="shared" si="28"/>
        <v>0</v>
      </c>
      <c r="L237" s="52" t="e">
        <f t="shared" si="29"/>
        <v>#VALUE!</v>
      </c>
      <c r="M237" t="e">
        <f t="shared" si="30"/>
        <v>#VALUE!</v>
      </c>
      <c r="N237" t="str">
        <f t="shared" si="31"/>
        <v/>
      </c>
      <c r="O237" s="34" t="str">
        <f t="shared" si="34"/>
        <v/>
      </c>
      <c r="P237" s="34">
        <f>IF(H237="不合格","",'中級(3級～)'!D92)</f>
        <v>0</v>
      </c>
      <c r="Q237" s="34">
        <f>IF(H237="不合格","",'中級(3級～)'!E92)</f>
        <v>0</v>
      </c>
      <c r="R237" s="34">
        <f>IF(H237="不合格","",'中級(3級～)'!F92)</f>
        <v>0</v>
      </c>
      <c r="S237" s="34">
        <f>IF(H237="不合格","",'中級(3級～)'!H92)</f>
        <v>0</v>
      </c>
      <c r="T237" s="34">
        <f>IF(H237="不合格","",'中級(3級～)'!J92)</f>
        <v>0</v>
      </c>
      <c r="U237" t="e">
        <f>IF(H237="不合格",0,VLOOKUP(H237,計算!$U$2:$V$62,2,FALSE))</f>
        <v>#N/A</v>
      </c>
      <c r="V237" t="e">
        <f>IF(U237=0,"不合格",VLOOKUP(U237,計算!$T$3:$V$63,2))</f>
        <v>#N/A</v>
      </c>
      <c r="W237" t="str">
        <f t="shared" si="32"/>
        <v/>
      </c>
      <c r="X237" t="e">
        <f t="shared" si="33"/>
        <v>#N/A</v>
      </c>
      <c r="Y237" t="str">
        <f>IF(D237="","",団体設定!$B$7)</f>
        <v/>
      </c>
      <c r="Z237" t="str">
        <f>IF(D237="","",団体設定!$B$8)</f>
        <v/>
      </c>
    </row>
    <row r="238" spans="1:26" x14ac:dyDescent="0.15">
      <c r="A238">
        <v>237</v>
      </c>
      <c r="B238" s="1" t="str">
        <f>IF(D238="","",'中級(3級～)'!B93)</f>
        <v/>
      </c>
      <c r="C238" s="1" t="str">
        <f>IF(D238="","",'中級(3級～)'!C93)</f>
        <v/>
      </c>
      <c r="D238" t="str">
        <f>'中級(3級～)'!D93&amp;'中級(3級～)'!E93</f>
        <v/>
      </c>
      <c r="E238" t="str">
        <f>IF(D238="","",'中級(3級～)'!F93&amp;"/"&amp;'中級(3級～)'!H93&amp;"/"&amp;'中級(3級～)'!J93)</f>
        <v/>
      </c>
      <c r="F238" s="34" t="str">
        <f>IF(D238="","",団体設定!$B$5&amp;"年"&amp;団体設定!$D$5&amp;団体設定!$E$5&amp;団体設定!$F$5&amp;団体設定!$G$5)</f>
        <v/>
      </c>
      <c r="G238" s="33" t="str">
        <f t="shared" si="27"/>
        <v/>
      </c>
      <c r="H238" t="str">
        <f>'中級(3級～)'!Z93</f>
        <v/>
      </c>
      <c r="I238" t="str">
        <f>IF(D238="","",VLOOKUP(H238,計算!$B$16:$C$219,2,FALSE))</f>
        <v/>
      </c>
      <c r="J238" s="44" t="s">
        <v>65</v>
      </c>
      <c r="K238">
        <f t="shared" si="28"/>
        <v>0</v>
      </c>
      <c r="L238" s="52" t="e">
        <f t="shared" si="29"/>
        <v>#VALUE!</v>
      </c>
      <c r="M238" t="e">
        <f t="shared" si="30"/>
        <v>#VALUE!</v>
      </c>
      <c r="N238" t="str">
        <f t="shared" si="31"/>
        <v/>
      </c>
      <c r="O238" s="34" t="str">
        <f t="shared" si="34"/>
        <v/>
      </c>
      <c r="P238" s="34">
        <f>IF(H238="不合格","",'中級(3級～)'!D93)</f>
        <v>0</v>
      </c>
      <c r="Q238" s="34">
        <f>IF(H238="不合格","",'中級(3級～)'!E93)</f>
        <v>0</v>
      </c>
      <c r="R238" s="34">
        <f>IF(H238="不合格","",'中級(3級～)'!F93)</f>
        <v>0</v>
      </c>
      <c r="S238" s="34">
        <f>IF(H238="不合格","",'中級(3級～)'!H93)</f>
        <v>0</v>
      </c>
      <c r="T238" s="34">
        <f>IF(H238="不合格","",'中級(3級～)'!J93)</f>
        <v>0</v>
      </c>
      <c r="U238" t="e">
        <f>IF(H238="不合格",0,VLOOKUP(H238,計算!$U$2:$V$62,2,FALSE))</f>
        <v>#N/A</v>
      </c>
      <c r="V238" t="e">
        <f>IF(U238=0,"不合格",VLOOKUP(U238,計算!$T$3:$V$63,2))</f>
        <v>#N/A</v>
      </c>
      <c r="W238" t="str">
        <f t="shared" si="32"/>
        <v/>
      </c>
      <c r="X238" t="e">
        <f t="shared" si="33"/>
        <v>#N/A</v>
      </c>
      <c r="Y238" t="str">
        <f>IF(D238="","",団体設定!$B$7)</f>
        <v/>
      </c>
      <c r="Z238" t="str">
        <f>IF(D238="","",団体設定!$B$8)</f>
        <v/>
      </c>
    </row>
    <row r="239" spans="1:26" x14ac:dyDescent="0.15">
      <c r="A239">
        <v>238</v>
      </c>
      <c r="B239" s="1" t="str">
        <f>IF(D239="","",'中級(3級～)'!B94)</f>
        <v/>
      </c>
      <c r="C239" s="1" t="str">
        <f>IF(D239="","",'中級(3級～)'!C94)</f>
        <v/>
      </c>
      <c r="D239" t="str">
        <f>'中級(3級～)'!D94&amp;'中級(3級～)'!E94</f>
        <v/>
      </c>
      <c r="E239" t="str">
        <f>IF(D239="","",'中級(3級～)'!F94&amp;"/"&amp;'中級(3級～)'!H94&amp;"/"&amp;'中級(3級～)'!J94)</f>
        <v/>
      </c>
      <c r="F239" s="34" t="str">
        <f>IF(D239="","",団体設定!$B$5&amp;"年"&amp;団体設定!$D$5&amp;団体設定!$E$5&amp;団体設定!$F$5&amp;団体設定!$G$5)</f>
        <v/>
      </c>
      <c r="G239" s="33" t="str">
        <f t="shared" si="27"/>
        <v/>
      </c>
      <c r="H239" t="str">
        <f>'中級(3級～)'!Z94</f>
        <v/>
      </c>
      <c r="I239" t="str">
        <f>IF(D239="","",VLOOKUP(H239,計算!$B$16:$C$219,2,FALSE))</f>
        <v/>
      </c>
      <c r="J239" s="44" t="s">
        <v>65</v>
      </c>
      <c r="K239">
        <f t="shared" si="28"/>
        <v>0</v>
      </c>
      <c r="L239" s="52" t="e">
        <f t="shared" si="29"/>
        <v>#VALUE!</v>
      </c>
      <c r="M239" t="e">
        <f t="shared" si="30"/>
        <v>#VALUE!</v>
      </c>
      <c r="N239" t="str">
        <f t="shared" si="31"/>
        <v/>
      </c>
      <c r="O239" s="34" t="str">
        <f t="shared" si="34"/>
        <v/>
      </c>
      <c r="P239" s="34">
        <f>IF(H239="不合格","",'中級(3級～)'!D94)</f>
        <v>0</v>
      </c>
      <c r="Q239" s="34">
        <f>IF(H239="不合格","",'中級(3級～)'!E94)</f>
        <v>0</v>
      </c>
      <c r="R239" s="34">
        <f>IF(H239="不合格","",'中級(3級～)'!F94)</f>
        <v>0</v>
      </c>
      <c r="S239" s="34">
        <f>IF(H239="不合格","",'中級(3級～)'!H94)</f>
        <v>0</v>
      </c>
      <c r="T239" s="34">
        <f>IF(H239="不合格","",'中級(3級～)'!J94)</f>
        <v>0</v>
      </c>
      <c r="U239" t="e">
        <f>IF(H239="不合格",0,VLOOKUP(H239,計算!$U$2:$V$62,2,FALSE))</f>
        <v>#N/A</v>
      </c>
      <c r="V239" t="e">
        <f>IF(U239=0,"不合格",VLOOKUP(U239,計算!$T$3:$V$63,2))</f>
        <v>#N/A</v>
      </c>
      <c r="W239" t="str">
        <f t="shared" si="32"/>
        <v/>
      </c>
      <c r="X239" t="e">
        <f t="shared" si="33"/>
        <v>#N/A</v>
      </c>
      <c r="Y239" t="str">
        <f>IF(D239="","",団体設定!$B$7)</f>
        <v/>
      </c>
      <c r="Z239" t="str">
        <f>IF(D239="","",団体設定!$B$8)</f>
        <v/>
      </c>
    </row>
    <row r="240" spans="1:26" x14ac:dyDescent="0.15">
      <c r="A240">
        <v>239</v>
      </c>
      <c r="B240" s="1" t="str">
        <f>IF(D240="","",'中級(3級～)'!B95)</f>
        <v/>
      </c>
      <c r="C240" s="1" t="str">
        <f>IF(D240="","",'中級(3級～)'!C95)</f>
        <v/>
      </c>
      <c r="D240" t="str">
        <f>'中級(3級～)'!D95&amp;'中級(3級～)'!E95</f>
        <v/>
      </c>
      <c r="E240" t="str">
        <f>IF(D240="","",'中級(3級～)'!F95&amp;"/"&amp;'中級(3級～)'!H95&amp;"/"&amp;'中級(3級～)'!J95)</f>
        <v/>
      </c>
      <c r="F240" s="34" t="str">
        <f>IF(D240="","",団体設定!$B$5&amp;"年"&amp;団体設定!$D$5&amp;団体設定!$E$5&amp;団体設定!$F$5&amp;団体設定!$G$5)</f>
        <v/>
      </c>
      <c r="G240" s="33" t="str">
        <f t="shared" si="27"/>
        <v/>
      </c>
      <c r="H240" t="str">
        <f>'中級(3級～)'!Z95</f>
        <v/>
      </c>
      <c r="I240" t="str">
        <f>IF(D240="","",VLOOKUP(H240,計算!$B$16:$C$219,2,FALSE))</f>
        <v/>
      </c>
      <c r="J240" s="44" t="s">
        <v>65</v>
      </c>
      <c r="K240">
        <f t="shared" si="28"/>
        <v>0</v>
      </c>
      <c r="L240" s="52" t="e">
        <f t="shared" si="29"/>
        <v>#VALUE!</v>
      </c>
      <c r="M240" t="e">
        <f t="shared" si="30"/>
        <v>#VALUE!</v>
      </c>
      <c r="N240" t="str">
        <f t="shared" si="31"/>
        <v/>
      </c>
      <c r="O240" s="34" t="str">
        <f t="shared" si="34"/>
        <v/>
      </c>
      <c r="P240" s="34">
        <f>IF(H240="不合格","",'中級(3級～)'!D95)</f>
        <v>0</v>
      </c>
      <c r="Q240" s="34">
        <f>IF(H240="不合格","",'中級(3級～)'!E95)</f>
        <v>0</v>
      </c>
      <c r="R240" s="34">
        <f>IF(H240="不合格","",'中級(3級～)'!F95)</f>
        <v>0</v>
      </c>
      <c r="S240" s="34">
        <f>IF(H240="不合格","",'中級(3級～)'!H95)</f>
        <v>0</v>
      </c>
      <c r="T240" s="34">
        <f>IF(H240="不合格","",'中級(3級～)'!J95)</f>
        <v>0</v>
      </c>
      <c r="U240" t="e">
        <f>IF(H240="不合格",0,VLOOKUP(H240,計算!$U$2:$V$62,2,FALSE))</f>
        <v>#N/A</v>
      </c>
      <c r="V240" t="e">
        <f>IF(U240=0,"不合格",VLOOKUP(U240,計算!$T$3:$V$63,2))</f>
        <v>#N/A</v>
      </c>
      <c r="W240" t="str">
        <f t="shared" si="32"/>
        <v/>
      </c>
      <c r="X240" t="e">
        <f t="shared" si="33"/>
        <v>#N/A</v>
      </c>
      <c r="Y240" t="str">
        <f>IF(D240="","",団体設定!$B$7)</f>
        <v/>
      </c>
      <c r="Z240" t="str">
        <f>IF(D240="","",団体設定!$B$8)</f>
        <v/>
      </c>
    </row>
    <row r="241" spans="1:26" x14ac:dyDescent="0.15">
      <c r="A241">
        <v>240</v>
      </c>
      <c r="B241" s="1" t="str">
        <f>IF(D241="","",'中級(3級～)'!B96)</f>
        <v/>
      </c>
      <c r="C241" s="1" t="str">
        <f>IF(D241="","",'中級(3級～)'!C96)</f>
        <v/>
      </c>
      <c r="D241" t="str">
        <f>'中級(3級～)'!D96&amp;'中級(3級～)'!E96</f>
        <v/>
      </c>
      <c r="E241" t="str">
        <f>IF(D241="","",'中級(3級～)'!F96&amp;"/"&amp;'中級(3級～)'!H96&amp;"/"&amp;'中級(3級～)'!J96)</f>
        <v/>
      </c>
      <c r="F241" s="34" t="str">
        <f>IF(D241="","",団体設定!$B$5&amp;"年"&amp;団体設定!$D$5&amp;団体設定!$E$5&amp;団体設定!$F$5&amp;団体設定!$G$5)</f>
        <v/>
      </c>
      <c r="G241" s="33" t="str">
        <f t="shared" si="27"/>
        <v/>
      </c>
      <c r="H241" t="str">
        <f>'中級(3級～)'!Z96</f>
        <v/>
      </c>
      <c r="I241" t="str">
        <f>IF(D241="","",VLOOKUP(H241,計算!$B$16:$C$219,2,FALSE))</f>
        <v/>
      </c>
      <c r="J241" s="44" t="s">
        <v>65</v>
      </c>
      <c r="K241">
        <f t="shared" si="28"/>
        <v>0</v>
      </c>
      <c r="L241" s="52" t="e">
        <f t="shared" si="29"/>
        <v>#VALUE!</v>
      </c>
      <c r="M241" t="e">
        <f t="shared" si="30"/>
        <v>#VALUE!</v>
      </c>
      <c r="N241" t="str">
        <f t="shared" si="31"/>
        <v/>
      </c>
      <c r="O241" s="34" t="str">
        <f t="shared" si="34"/>
        <v/>
      </c>
      <c r="P241" s="34">
        <f>IF(H241="不合格","",'中級(3級～)'!D96)</f>
        <v>0</v>
      </c>
      <c r="Q241" s="34">
        <f>IF(H241="不合格","",'中級(3級～)'!E96)</f>
        <v>0</v>
      </c>
      <c r="R241" s="34">
        <f>IF(H241="不合格","",'中級(3級～)'!F96)</f>
        <v>0</v>
      </c>
      <c r="S241" s="34">
        <f>IF(H241="不合格","",'中級(3級～)'!H96)</f>
        <v>0</v>
      </c>
      <c r="T241" s="34">
        <f>IF(H241="不合格","",'中級(3級～)'!J96)</f>
        <v>0</v>
      </c>
      <c r="U241" t="e">
        <f>IF(H241="不合格",0,VLOOKUP(H241,計算!$U$2:$V$62,2,FALSE))</f>
        <v>#N/A</v>
      </c>
      <c r="V241" t="e">
        <f>IF(U241=0,"不合格",VLOOKUP(U241,計算!$T$3:$V$63,2))</f>
        <v>#N/A</v>
      </c>
      <c r="W241" t="str">
        <f t="shared" si="32"/>
        <v/>
      </c>
      <c r="X241" t="e">
        <f t="shared" si="33"/>
        <v>#N/A</v>
      </c>
      <c r="Y241" t="str">
        <f>IF(D241="","",団体設定!$B$7)</f>
        <v/>
      </c>
      <c r="Z241" t="str">
        <f>IF(D241="","",団体設定!$B$8)</f>
        <v/>
      </c>
    </row>
    <row r="242" spans="1:26" x14ac:dyDescent="0.15">
      <c r="A242">
        <v>241</v>
      </c>
      <c r="B242" s="1" t="str">
        <f>IF(D242="","",'中級(3級～)'!B97)</f>
        <v/>
      </c>
      <c r="C242" s="1" t="str">
        <f>IF(D242="","",'中級(3級～)'!C97)</f>
        <v/>
      </c>
      <c r="D242" t="str">
        <f>'中級(3級～)'!D97&amp;'中級(3級～)'!E97</f>
        <v/>
      </c>
      <c r="E242" t="str">
        <f>IF(D242="","",'中級(3級～)'!F97&amp;"/"&amp;'中級(3級～)'!H97&amp;"/"&amp;'中級(3級～)'!J97)</f>
        <v/>
      </c>
      <c r="F242" s="34" t="str">
        <f>IF(D242="","",団体設定!$B$5&amp;"年"&amp;団体設定!$D$5&amp;団体設定!$E$5&amp;団体設定!$F$5&amp;団体設定!$G$5)</f>
        <v/>
      </c>
      <c r="G242" s="33" t="str">
        <f t="shared" si="27"/>
        <v/>
      </c>
      <c r="H242" t="str">
        <f>'中級(3級～)'!Z97</f>
        <v/>
      </c>
      <c r="I242" t="str">
        <f>IF(D242="","",VLOOKUP(H242,計算!$B$16:$C$219,2,FALSE))</f>
        <v/>
      </c>
      <c r="J242" s="44" t="s">
        <v>65</v>
      </c>
      <c r="K242">
        <f t="shared" si="28"/>
        <v>0</v>
      </c>
      <c r="L242" s="52" t="e">
        <f t="shared" si="29"/>
        <v>#VALUE!</v>
      </c>
      <c r="M242" t="e">
        <f t="shared" si="30"/>
        <v>#VALUE!</v>
      </c>
      <c r="N242" t="str">
        <f t="shared" si="31"/>
        <v/>
      </c>
      <c r="O242" s="34" t="str">
        <f t="shared" si="34"/>
        <v/>
      </c>
      <c r="P242" s="34">
        <f>IF(H242="不合格","",'中級(3級～)'!D97)</f>
        <v>0</v>
      </c>
      <c r="Q242" s="34">
        <f>IF(H242="不合格","",'中級(3級～)'!E97)</f>
        <v>0</v>
      </c>
      <c r="R242" s="34">
        <f>IF(H242="不合格","",'中級(3級～)'!F97)</f>
        <v>0</v>
      </c>
      <c r="S242" s="34">
        <f>IF(H242="不合格","",'中級(3級～)'!H97)</f>
        <v>0</v>
      </c>
      <c r="T242" s="34">
        <f>IF(H242="不合格","",'中級(3級～)'!J97)</f>
        <v>0</v>
      </c>
      <c r="U242" t="e">
        <f>IF(H242="不合格",0,VLOOKUP(H242,計算!$U$2:$V$62,2,FALSE))</f>
        <v>#N/A</v>
      </c>
      <c r="V242" t="e">
        <f>IF(U242=0,"不合格",VLOOKUP(U242,計算!$T$3:$V$63,2))</f>
        <v>#N/A</v>
      </c>
      <c r="W242" t="str">
        <f t="shared" si="32"/>
        <v/>
      </c>
      <c r="X242" t="e">
        <f t="shared" si="33"/>
        <v>#N/A</v>
      </c>
      <c r="Y242" t="str">
        <f>IF(D242="","",団体設定!$B$7)</f>
        <v/>
      </c>
      <c r="Z242" t="str">
        <f>IF(D242="","",団体設定!$B$8)</f>
        <v/>
      </c>
    </row>
    <row r="243" spans="1:26" x14ac:dyDescent="0.15">
      <c r="A243">
        <v>242</v>
      </c>
      <c r="B243" s="1" t="str">
        <f>IF(D243="","",'中級(3級～)'!B98)</f>
        <v/>
      </c>
      <c r="C243" s="1" t="str">
        <f>IF(D243="","",'中級(3級～)'!C98)</f>
        <v/>
      </c>
      <c r="D243" t="str">
        <f>'中級(3級～)'!D98&amp;'中級(3級～)'!E98</f>
        <v/>
      </c>
      <c r="E243" t="str">
        <f>IF(D243="","",'中級(3級～)'!F98&amp;"/"&amp;'中級(3級～)'!H98&amp;"/"&amp;'中級(3級～)'!J98)</f>
        <v/>
      </c>
      <c r="F243" s="34" t="str">
        <f>IF(D243="","",団体設定!$B$5&amp;"年"&amp;団体設定!$D$5&amp;団体設定!$E$5&amp;団体設定!$F$5&amp;団体設定!$G$5)</f>
        <v/>
      </c>
      <c r="G243" s="33" t="str">
        <f t="shared" si="27"/>
        <v/>
      </c>
      <c r="H243" t="str">
        <f>'中級(3級～)'!Z98</f>
        <v/>
      </c>
      <c r="I243" t="str">
        <f>IF(D243="","",VLOOKUP(H243,計算!$B$16:$C$219,2,FALSE))</f>
        <v/>
      </c>
      <c r="J243" s="44" t="s">
        <v>65</v>
      </c>
      <c r="K243">
        <f t="shared" si="28"/>
        <v>0</v>
      </c>
      <c r="L243" s="52" t="e">
        <f t="shared" si="29"/>
        <v>#VALUE!</v>
      </c>
      <c r="M243" t="e">
        <f t="shared" si="30"/>
        <v>#VALUE!</v>
      </c>
      <c r="N243" t="str">
        <f t="shared" si="31"/>
        <v/>
      </c>
      <c r="O243" s="34" t="str">
        <f t="shared" si="34"/>
        <v/>
      </c>
      <c r="P243" s="34">
        <f>IF(H243="不合格","",'中級(3級～)'!D98)</f>
        <v>0</v>
      </c>
      <c r="Q243" s="34">
        <f>IF(H243="不合格","",'中級(3級～)'!E98)</f>
        <v>0</v>
      </c>
      <c r="R243" s="34">
        <f>IF(H243="不合格","",'中級(3級～)'!F98)</f>
        <v>0</v>
      </c>
      <c r="S243" s="34">
        <f>IF(H243="不合格","",'中級(3級～)'!H98)</f>
        <v>0</v>
      </c>
      <c r="T243" s="34">
        <f>IF(H243="不合格","",'中級(3級～)'!J98)</f>
        <v>0</v>
      </c>
      <c r="U243" t="e">
        <f>IF(H243="不合格",0,VLOOKUP(H243,計算!$U$2:$V$62,2,FALSE))</f>
        <v>#N/A</v>
      </c>
      <c r="V243" t="e">
        <f>IF(U243=0,"不合格",VLOOKUP(U243,計算!$T$3:$V$63,2))</f>
        <v>#N/A</v>
      </c>
      <c r="W243" t="str">
        <f t="shared" si="32"/>
        <v/>
      </c>
      <c r="X243" t="e">
        <f t="shared" si="33"/>
        <v>#N/A</v>
      </c>
      <c r="Y243" t="str">
        <f>IF(D243="","",団体設定!$B$7)</f>
        <v/>
      </c>
      <c r="Z243" t="str">
        <f>IF(D243="","",団体設定!$B$8)</f>
        <v/>
      </c>
    </row>
    <row r="244" spans="1:26" x14ac:dyDescent="0.15">
      <c r="A244">
        <v>243</v>
      </c>
      <c r="B244" s="1" t="str">
        <f>IF(D244="","",'中級(3級～)'!B99)</f>
        <v/>
      </c>
      <c r="C244" s="1" t="str">
        <f>IF(D244="","",'中級(3級～)'!C99)</f>
        <v/>
      </c>
      <c r="D244" t="str">
        <f>'中級(3級～)'!D99&amp;'中級(3級～)'!E99</f>
        <v/>
      </c>
      <c r="E244" t="str">
        <f>IF(D244="","",'中級(3級～)'!F99&amp;"/"&amp;'中級(3級～)'!H99&amp;"/"&amp;'中級(3級～)'!J99)</f>
        <v/>
      </c>
      <c r="F244" s="34" t="str">
        <f>IF(D244="","",団体設定!$B$5&amp;"年"&amp;団体設定!$D$5&amp;団体設定!$E$5&amp;団体設定!$F$5&amp;団体設定!$G$5)</f>
        <v/>
      </c>
      <c r="G244" s="33" t="str">
        <f t="shared" si="27"/>
        <v/>
      </c>
      <c r="H244" t="str">
        <f>'中級(3級～)'!Z99</f>
        <v/>
      </c>
      <c r="I244" t="str">
        <f>IF(D244="","",VLOOKUP(H244,計算!$B$16:$C$219,2,FALSE))</f>
        <v/>
      </c>
      <c r="J244" s="44" t="s">
        <v>65</v>
      </c>
      <c r="K244">
        <f t="shared" si="28"/>
        <v>0</v>
      </c>
      <c r="L244" s="52" t="e">
        <f t="shared" si="29"/>
        <v>#VALUE!</v>
      </c>
      <c r="M244" t="e">
        <f t="shared" si="30"/>
        <v>#VALUE!</v>
      </c>
      <c r="N244" t="str">
        <f t="shared" si="31"/>
        <v/>
      </c>
      <c r="O244" s="34" t="str">
        <f t="shared" si="34"/>
        <v/>
      </c>
      <c r="P244" s="34">
        <f>IF(H244="不合格","",'中級(3級～)'!D99)</f>
        <v>0</v>
      </c>
      <c r="Q244" s="34">
        <f>IF(H244="不合格","",'中級(3級～)'!E99)</f>
        <v>0</v>
      </c>
      <c r="R244" s="34">
        <f>IF(H244="不合格","",'中級(3級～)'!F99)</f>
        <v>0</v>
      </c>
      <c r="S244" s="34">
        <f>IF(H244="不合格","",'中級(3級～)'!H99)</f>
        <v>0</v>
      </c>
      <c r="T244" s="34">
        <f>IF(H244="不合格","",'中級(3級～)'!J99)</f>
        <v>0</v>
      </c>
      <c r="U244" t="e">
        <f>IF(H244="不合格",0,VLOOKUP(H244,計算!$U$2:$V$62,2,FALSE))</f>
        <v>#N/A</v>
      </c>
      <c r="V244" t="e">
        <f>IF(U244=0,"不合格",VLOOKUP(U244,計算!$T$3:$V$63,2))</f>
        <v>#N/A</v>
      </c>
      <c r="W244" t="str">
        <f t="shared" si="32"/>
        <v/>
      </c>
      <c r="X244" t="e">
        <f t="shared" si="33"/>
        <v>#N/A</v>
      </c>
      <c r="Y244" t="str">
        <f>IF(D244="","",団体設定!$B$7)</f>
        <v/>
      </c>
      <c r="Z244" t="str">
        <f>IF(D244="","",団体設定!$B$8)</f>
        <v/>
      </c>
    </row>
    <row r="245" spans="1:26" x14ac:dyDescent="0.15">
      <c r="A245">
        <v>244</v>
      </c>
      <c r="B245" s="1" t="str">
        <f>IF(D245="","",'中級(3級～)'!B100)</f>
        <v/>
      </c>
      <c r="C245" s="1" t="str">
        <f>IF(D245="","",'中級(3級～)'!C100)</f>
        <v/>
      </c>
      <c r="D245" t="str">
        <f>'中級(3級～)'!D100&amp;'中級(3級～)'!E100</f>
        <v/>
      </c>
      <c r="E245" t="str">
        <f>IF(D245="","",'中級(3級～)'!F100&amp;"/"&amp;'中級(3級～)'!H100&amp;"/"&amp;'中級(3級～)'!J100)</f>
        <v/>
      </c>
      <c r="F245" s="34" t="str">
        <f>IF(D245="","",団体設定!$B$5&amp;"年"&amp;団体設定!$D$5&amp;団体設定!$E$5&amp;団体設定!$F$5&amp;団体設定!$G$5)</f>
        <v/>
      </c>
      <c r="G245" s="33" t="str">
        <f t="shared" si="27"/>
        <v/>
      </c>
      <c r="H245" t="str">
        <f>'中級(3級～)'!Z100</f>
        <v/>
      </c>
      <c r="I245" t="str">
        <f>IF(D245="","",VLOOKUP(H245,計算!$B$16:$C$219,2,FALSE))</f>
        <v/>
      </c>
      <c r="J245" s="44" t="s">
        <v>65</v>
      </c>
      <c r="K245">
        <f t="shared" si="28"/>
        <v>0</v>
      </c>
      <c r="L245" s="52" t="e">
        <f t="shared" si="29"/>
        <v>#VALUE!</v>
      </c>
      <c r="M245" t="e">
        <f t="shared" si="30"/>
        <v>#VALUE!</v>
      </c>
      <c r="N245" t="str">
        <f t="shared" si="31"/>
        <v/>
      </c>
      <c r="O245" s="34" t="str">
        <f t="shared" si="34"/>
        <v/>
      </c>
      <c r="P245" s="34">
        <f>IF(H245="不合格","",'中級(3級～)'!D100)</f>
        <v>0</v>
      </c>
      <c r="Q245" s="34">
        <f>IF(H245="不合格","",'中級(3級～)'!E100)</f>
        <v>0</v>
      </c>
      <c r="R245" s="34">
        <f>IF(H245="不合格","",'中級(3級～)'!F100)</f>
        <v>0</v>
      </c>
      <c r="S245" s="34">
        <f>IF(H245="不合格","",'中級(3級～)'!H100)</f>
        <v>0</v>
      </c>
      <c r="T245" s="34">
        <f>IF(H245="不合格","",'中級(3級～)'!J100)</f>
        <v>0</v>
      </c>
      <c r="U245" t="e">
        <f>IF(H245="不合格",0,VLOOKUP(H245,計算!$U$2:$V$62,2,FALSE))</f>
        <v>#N/A</v>
      </c>
      <c r="V245" t="e">
        <f>IF(U245=0,"不合格",VLOOKUP(U245,計算!$T$3:$V$63,2))</f>
        <v>#N/A</v>
      </c>
      <c r="W245" t="str">
        <f t="shared" si="32"/>
        <v/>
      </c>
      <c r="X245" t="e">
        <f t="shared" si="33"/>
        <v>#N/A</v>
      </c>
      <c r="Y245" t="str">
        <f>IF(D245="","",団体設定!$B$7)</f>
        <v/>
      </c>
      <c r="Z245" t="str">
        <f>IF(D245="","",団体設定!$B$8)</f>
        <v/>
      </c>
    </row>
    <row r="246" spans="1:26" x14ac:dyDescent="0.15">
      <c r="A246">
        <v>245</v>
      </c>
      <c r="B246" s="1" t="str">
        <f>IF(D246="","",'中級(3級～)'!B101)</f>
        <v/>
      </c>
      <c r="C246" s="1" t="str">
        <f>IF(D246="","",'中級(3級～)'!C101)</f>
        <v/>
      </c>
      <c r="D246" t="str">
        <f>'中級(3級～)'!D101&amp;'中級(3級～)'!E101</f>
        <v/>
      </c>
      <c r="E246" t="str">
        <f>IF(D246="","",'中級(3級～)'!F101&amp;"/"&amp;'中級(3級～)'!H101&amp;"/"&amp;'中級(3級～)'!J101)</f>
        <v/>
      </c>
      <c r="F246" s="34" t="str">
        <f>IF(D246="","",団体設定!$B$5&amp;"年"&amp;団体設定!$D$5&amp;団体設定!$E$5&amp;団体設定!$F$5&amp;団体設定!$G$5)</f>
        <v/>
      </c>
      <c r="G246" s="33" t="str">
        <f t="shared" si="27"/>
        <v/>
      </c>
      <c r="H246" t="str">
        <f>'中級(3級～)'!Z101</f>
        <v/>
      </c>
      <c r="I246" t="str">
        <f>IF(D246="","",VLOOKUP(H246,計算!$B$16:$C$219,2,FALSE))</f>
        <v/>
      </c>
      <c r="J246" s="44" t="s">
        <v>65</v>
      </c>
      <c r="K246">
        <f t="shared" si="28"/>
        <v>0</v>
      </c>
      <c r="L246" s="52" t="e">
        <f t="shared" si="29"/>
        <v>#VALUE!</v>
      </c>
      <c r="M246" t="e">
        <f t="shared" si="30"/>
        <v>#VALUE!</v>
      </c>
      <c r="N246" t="str">
        <f t="shared" si="31"/>
        <v/>
      </c>
      <c r="O246" s="34" t="str">
        <f t="shared" si="34"/>
        <v/>
      </c>
      <c r="P246" s="34">
        <f>IF(H246="不合格","",'中級(3級～)'!D101)</f>
        <v>0</v>
      </c>
      <c r="Q246" s="34">
        <f>IF(H246="不合格","",'中級(3級～)'!E101)</f>
        <v>0</v>
      </c>
      <c r="R246" s="34">
        <f>IF(H246="不合格","",'中級(3級～)'!F101)</f>
        <v>0</v>
      </c>
      <c r="S246" s="34">
        <f>IF(H246="不合格","",'中級(3級～)'!H101)</f>
        <v>0</v>
      </c>
      <c r="T246" s="34">
        <f>IF(H246="不合格","",'中級(3級～)'!J101)</f>
        <v>0</v>
      </c>
      <c r="U246" t="e">
        <f>IF(H246="不合格",0,VLOOKUP(H246,計算!$U$2:$V$62,2,FALSE))</f>
        <v>#N/A</v>
      </c>
      <c r="V246" t="e">
        <f>IF(U246=0,"不合格",VLOOKUP(U246,計算!$T$3:$V$63,2))</f>
        <v>#N/A</v>
      </c>
      <c r="W246" t="str">
        <f t="shared" si="32"/>
        <v/>
      </c>
      <c r="X246" t="e">
        <f t="shared" si="33"/>
        <v>#N/A</v>
      </c>
      <c r="Y246" t="str">
        <f>IF(D246="","",団体設定!$B$7)</f>
        <v/>
      </c>
      <c r="Z246" t="str">
        <f>IF(D246="","",団体設定!$B$8)</f>
        <v/>
      </c>
    </row>
    <row r="247" spans="1:26" x14ac:dyDescent="0.15">
      <c r="A247">
        <v>246</v>
      </c>
      <c r="B247" s="1" t="str">
        <f>IF(D247="","",'中級(3級～)'!B102)</f>
        <v/>
      </c>
      <c r="C247" s="1" t="str">
        <f>IF(D247="","",'中級(3級～)'!C102)</f>
        <v/>
      </c>
      <c r="D247" t="str">
        <f>'中級(3級～)'!D102&amp;'中級(3級～)'!E102</f>
        <v/>
      </c>
      <c r="E247" t="str">
        <f>IF(D247="","",'中級(3級～)'!F102&amp;"/"&amp;'中級(3級～)'!H102&amp;"/"&amp;'中級(3級～)'!J102)</f>
        <v/>
      </c>
      <c r="F247" s="34" t="str">
        <f>IF(D247="","",団体設定!$B$5&amp;"年"&amp;団体設定!$D$5&amp;団体設定!$E$5&amp;団体設定!$F$5&amp;団体設定!$G$5)</f>
        <v/>
      </c>
      <c r="G247" s="33" t="str">
        <f t="shared" si="27"/>
        <v/>
      </c>
      <c r="H247" t="str">
        <f>'中級(3級～)'!Z102</f>
        <v/>
      </c>
      <c r="I247" t="str">
        <f>IF(D247="","",VLOOKUP(H247,計算!$B$16:$C$219,2,FALSE))</f>
        <v/>
      </c>
      <c r="J247" s="44" t="s">
        <v>65</v>
      </c>
      <c r="K247">
        <f t="shared" si="28"/>
        <v>0</v>
      </c>
      <c r="L247" s="52" t="e">
        <f t="shared" si="29"/>
        <v>#VALUE!</v>
      </c>
      <c r="M247" t="e">
        <f t="shared" si="30"/>
        <v>#VALUE!</v>
      </c>
      <c r="N247" t="str">
        <f t="shared" si="31"/>
        <v/>
      </c>
      <c r="O247" s="34" t="str">
        <f t="shared" si="34"/>
        <v/>
      </c>
      <c r="P247" s="34">
        <f>IF(H247="不合格","",'中級(3級～)'!D102)</f>
        <v>0</v>
      </c>
      <c r="Q247" s="34">
        <f>IF(H247="不合格","",'中級(3級～)'!E102)</f>
        <v>0</v>
      </c>
      <c r="R247" s="34">
        <f>IF(H247="不合格","",'中級(3級～)'!F102)</f>
        <v>0</v>
      </c>
      <c r="S247" s="34">
        <f>IF(H247="不合格","",'中級(3級～)'!H102)</f>
        <v>0</v>
      </c>
      <c r="T247" s="34">
        <f>IF(H247="不合格","",'中級(3級～)'!J102)</f>
        <v>0</v>
      </c>
      <c r="U247" t="e">
        <f>IF(H247="不合格",0,VLOOKUP(H247,計算!$U$2:$V$62,2,FALSE))</f>
        <v>#N/A</v>
      </c>
      <c r="V247" t="e">
        <f>IF(U247=0,"不合格",VLOOKUP(U247,計算!$T$3:$V$63,2))</f>
        <v>#N/A</v>
      </c>
      <c r="W247" t="str">
        <f t="shared" si="32"/>
        <v/>
      </c>
      <c r="X247" t="e">
        <f t="shared" si="33"/>
        <v>#N/A</v>
      </c>
      <c r="Y247" t="str">
        <f>IF(D247="","",団体設定!$B$7)</f>
        <v/>
      </c>
      <c r="Z247" t="str">
        <f>IF(D247="","",団体設定!$B$8)</f>
        <v/>
      </c>
    </row>
    <row r="248" spans="1:26" x14ac:dyDescent="0.15">
      <c r="A248">
        <v>247</v>
      </c>
      <c r="B248" s="1" t="str">
        <f>IF(D248="","",'中級(3級～)'!B103)</f>
        <v/>
      </c>
      <c r="C248" s="1" t="str">
        <f>IF(D248="","",'中級(3級～)'!C103)</f>
        <v/>
      </c>
      <c r="D248" t="str">
        <f>'中級(3級～)'!D103&amp;'中級(3級～)'!E103</f>
        <v/>
      </c>
      <c r="E248" t="str">
        <f>IF(D248="","",'中級(3級～)'!F103&amp;"/"&amp;'中級(3級～)'!H103&amp;"/"&amp;'中級(3級～)'!J103)</f>
        <v/>
      </c>
      <c r="F248" s="34" t="str">
        <f>IF(D248="","",団体設定!$B$5&amp;"年"&amp;団体設定!$D$5&amp;団体設定!$E$5&amp;団体設定!$F$5&amp;団体設定!$G$5)</f>
        <v/>
      </c>
      <c r="G248" s="33" t="str">
        <f t="shared" si="27"/>
        <v/>
      </c>
      <c r="H248" t="str">
        <f>'中級(3級～)'!Z103</f>
        <v/>
      </c>
      <c r="I248" t="str">
        <f>IF(D248="","",VLOOKUP(H248,計算!$B$16:$C$219,2,FALSE))</f>
        <v/>
      </c>
      <c r="J248" s="44" t="s">
        <v>65</v>
      </c>
      <c r="K248">
        <f t="shared" si="28"/>
        <v>0</v>
      </c>
      <c r="L248" s="52" t="e">
        <f t="shared" si="29"/>
        <v>#VALUE!</v>
      </c>
      <c r="M248" t="e">
        <f t="shared" si="30"/>
        <v>#VALUE!</v>
      </c>
      <c r="N248" t="str">
        <f t="shared" si="31"/>
        <v/>
      </c>
      <c r="O248" s="34" t="str">
        <f t="shared" si="34"/>
        <v/>
      </c>
      <c r="P248" s="34">
        <f>IF(H248="不合格","",'中級(3級～)'!D103)</f>
        <v>0</v>
      </c>
      <c r="Q248" s="34">
        <f>IF(H248="不合格","",'中級(3級～)'!E103)</f>
        <v>0</v>
      </c>
      <c r="R248" s="34">
        <f>IF(H248="不合格","",'中級(3級～)'!F103)</f>
        <v>0</v>
      </c>
      <c r="S248" s="34">
        <f>IF(H248="不合格","",'中級(3級～)'!H103)</f>
        <v>0</v>
      </c>
      <c r="T248" s="34">
        <f>IF(H248="不合格","",'中級(3級～)'!J103)</f>
        <v>0</v>
      </c>
      <c r="U248" t="e">
        <f>IF(H248="不合格",0,VLOOKUP(H248,計算!$U$2:$V$62,2,FALSE))</f>
        <v>#N/A</v>
      </c>
      <c r="V248" t="e">
        <f>IF(U248=0,"不合格",VLOOKUP(U248,計算!$T$3:$V$63,2))</f>
        <v>#N/A</v>
      </c>
      <c r="W248" t="str">
        <f t="shared" si="32"/>
        <v/>
      </c>
      <c r="X248" t="e">
        <f t="shared" si="33"/>
        <v>#N/A</v>
      </c>
      <c r="Y248" t="str">
        <f>IF(D248="","",団体設定!$B$7)</f>
        <v/>
      </c>
      <c r="Z248" t="str">
        <f>IF(D248="","",団体設定!$B$8)</f>
        <v/>
      </c>
    </row>
    <row r="249" spans="1:26" x14ac:dyDescent="0.15">
      <c r="A249">
        <v>248</v>
      </c>
      <c r="B249" s="1" t="str">
        <f>IF(D249="","",'中級(3級～)'!B104)</f>
        <v/>
      </c>
      <c r="C249" s="1" t="str">
        <f>IF(D249="","",'中級(3級～)'!C104)</f>
        <v/>
      </c>
      <c r="D249" t="str">
        <f>'中級(3級～)'!D104&amp;'中級(3級～)'!E104</f>
        <v/>
      </c>
      <c r="E249" t="str">
        <f>IF(D249="","",'中級(3級～)'!F104&amp;"/"&amp;'中級(3級～)'!H104&amp;"/"&amp;'中級(3級～)'!J104)</f>
        <v/>
      </c>
      <c r="F249" s="34" t="str">
        <f>IF(D249="","",団体設定!$B$5&amp;"年"&amp;団体設定!$D$5&amp;団体設定!$E$5&amp;団体設定!$F$5&amp;団体設定!$G$5)</f>
        <v/>
      </c>
      <c r="G249" s="33" t="str">
        <f t="shared" si="27"/>
        <v/>
      </c>
      <c r="H249" t="str">
        <f>'中級(3級～)'!Z104</f>
        <v/>
      </c>
      <c r="I249" t="str">
        <f>IF(D249="","",VLOOKUP(H249,計算!$B$16:$C$219,2,FALSE))</f>
        <v/>
      </c>
      <c r="J249" s="44" t="s">
        <v>65</v>
      </c>
      <c r="K249">
        <f t="shared" si="28"/>
        <v>0</v>
      </c>
      <c r="L249" s="52" t="e">
        <f t="shared" si="29"/>
        <v>#VALUE!</v>
      </c>
      <c r="M249" t="e">
        <f t="shared" si="30"/>
        <v>#VALUE!</v>
      </c>
      <c r="N249" t="str">
        <f t="shared" si="31"/>
        <v/>
      </c>
      <c r="O249" s="34" t="str">
        <f t="shared" si="34"/>
        <v/>
      </c>
      <c r="P249" s="34">
        <f>IF(H249="不合格","",'中級(3級～)'!D104)</f>
        <v>0</v>
      </c>
      <c r="Q249" s="34">
        <f>IF(H249="不合格","",'中級(3級～)'!E104)</f>
        <v>0</v>
      </c>
      <c r="R249" s="34">
        <f>IF(H249="不合格","",'中級(3級～)'!F104)</f>
        <v>0</v>
      </c>
      <c r="S249" s="34">
        <f>IF(H249="不合格","",'中級(3級～)'!H104)</f>
        <v>0</v>
      </c>
      <c r="T249" s="34">
        <f>IF(H249="不合格","",'中級(3級～)'!J104)</f>
        <v>0</v>
      </c>
      <c r="U249" t="e">
        <f>IF(H249="不合格",0,VLOOKUP(H249,計算!$U$2:$V$62,2,FALSE))</f>
        <v>#N/A</v>
      </c>
      <c r="V249" t="e">
        <f>IF(U249=0,"不合格",VLOOKUP(U249,計算!$T$3:$V$63,2))</f>
        <v>#N/A</v>
      </c>
      <c r="W249" t="str">
        <f t="shared" si="32"/>
        <v/>
      </c>
      <c r="X249" t="e">
        <f t="shared" si="33"/>
        <v>#N/A</v>
      </c>
      <c r="Y249" t="str">
        <f>IF(D249="","",団体設定!$B$7)</f>
        <v/>
      </c>
      <c r="Z249" t="str">
        <f>IF(D249="","",団体設定!$B$8)</f>
        <v/>
      </c>
    </row>
    <row r="250" spans="1:26" x14ac:dyDescent="0.15">
      <c r="A250">
        <v>249</v>
      </c>
      <c r="B250" s="1" t="str">
        <f>IF(D250="","",'中級(3級～)'!B105)</f>
        <v/>
      </c>
      <c r="C250" s="1" t="str">
        <f>IF(D250="","",'中級(3級～)'!C105)</f>
        <v/>
      </c>
      <c r="D250" t="str">
        <f>'中級(3級～)'!D105&amp;'中級(3級～)'!E105</f>
        <v/>
      </c>
      <c r="E250" t="str">
        <f>IF(D250="","",'中級(3級～)'!F105&amp;"/"&amp;'中級(3級～)'!H105&amp;"/"&amp;'中級(3級～)'!J105)</f>
        <v/>
      </c>
      <c r="F250" s="34" t="str">
        <f>IF(D250="","",団体設定!$B$5&amp;"年"&amp;団体設定!$D$5&amp;団体設定!$E$5&amp;団体設定!$F$5&amp;団体設定!$G$5)</f>
        <v/>
      </c>
      <c r="G250" s="33" t="str">
        <f t="shared" si="27"/>
        <v/>
      </c>
      <c r="H250" t="str">
        <f>'中級(3級～)'!Z105</f>
        <v/>
      </c>
      <c r="I250" t="str">
        <f>IF(D250="","",VLOOKUP(H250,計算!$B$16:$C$219,2,FALSE))</f>
        <v/>
      </c>
      <c r="J250" s="44" t="s">
        <v>65</v>
      </c>
      <c r="K250">
        <f t="shared" si="28"/>
        <v>0</v>
      </c>
      <c r="L250" s="52" t="e">
        <f t="shared" si="29"/>
        <v>#VALUE!</v>
      </c>
      <c r="M250" t="e">
        <f t="shared" si="30"/>
        <v>#VALUE!</v>
      </c>
      <c r="N250" t="str">
        <f t="shared" si="31"/>
        <v/>
      </c>
      <c r="O250" s="34" t="str">
        <f t="shared" si="34"/>
        <v/>
      </c>
      <c r="P250" s="34">
        <f>IF(H250="不合格","",'中級(3級～)'!D105)</f>
        <v>0</v>
      </c>
      <c r="Q250" s="34">
        <f>IF(H250="不合格","",'中級(3級～)'!E105)</f>
        <v>0</v>
      </c>
      <c r="R250" s="34">
        <f>IF(H250="不合格","",'中級(3級～)'!F105)</f>
        <v>0</v>
      </c>
      <c r="S250" s="34">
        <f>IF(H250="不合格","",'中級(3級～)'!H105)</f>
        <v>0</v>
      </c>
      <c r="T250" s="34">
        <f>IF(H250="不合格","",'中級(3級～)'!J105)</f>
        <v>0</v>
      </c>
      <c r="U250" t="e">
        <f>IF(H250="不合格",0,VLOOKUP(H250,計算!$U$2:$V$62,2,FALSE))</f>
        <v>#N/A</v>
      </c>
      <c r="V250" t="e">
        <f>IF(U250=0,"不合格",VLOOKUP(U250,計算!$T$3:$V$63,2))</f>
        <v>#N/A</v>
      </c>
      <c r="W250" t="str">
        <f t="shared" si="32"/>
        <v/>
      </c>
      <c r="X250" t="e">
        <f t="shared" si="33"/>
        <v>#N/A</v>
      </c>
      <c r="Y250" t="str">
        <f>IF(D250="","",団体設定!$B$7)</f>
        <v/>
      </c>
      <c r="Z250" t="str">
        <f>IF(D250="","",団体設定!$B$8)</f>
        <v/>
      </c>
    </row>
    <row r="251" spans="1:26" x14ac:dyDescent="0.15">
      <c r="A251">
        <v>250</v>
      </c>
      <c r="B251" s="1" t="str">
        <f>IF(D251="","",'中級(3級～)'!B106)</f>
        <v/>
      </c>
      <c r="C251" s="1" t="str">
        <f>IF(D251="","",'中級(3級～)'!C106)</f>
        <v/>
      </c>
      <c r="D251" t="str">
        <f>'中級(3級～)'!D106&amp;'中級(3級～)'!E106</f>
        <v/>
      </c>
      <c r="E251" t="str">
        <f>IF(D251="","",'中級(3級～)'!F106&amp;"/"&amp;'中級(3級～)'!H106&amp;"/"&amp;'中級(3級～)'!J106)</f>
        <v/>
      </c>
      <c r="F251" s="34" t="str">
        <f>IF(D251="","",団体設定!$B$5&amp;"年"&amp;団体設定!$D$5&amp;団体設定!$E$5&amp;団体設定!$F$5&amp;団体設定!$G$5)</f>
        <v/>
      </c>
      <c r="G251" s="33" t="str">
        <f t="shared" si="27"/>
        <v/>
      </c>
      <c r="H251" t="str">
        <f>'中級(3級～)'!Z106</f>
        <v/>
      </c>
      <c r="I251" t="str">
        <f>IF(D251="","",VLOOKUP(H251,計算!$B$16:$C$219,2,FALSE))</f>
        <v/>
      </c>
      <c r="J251" s="44" t="s">
        <v>65</v>
      </c>
      <c r="K251">
        <f t="shared" si="28"/>
        <v>0</v>
      </c>
      <c r="L251" s="52" t="e">
        <f t="shared" si="29"/>
        <v>#VALUE!</v>
      </c>
      <c r="M251" t="e">
        <f t="shared" si="30"/>
        <v>#VALUE!</v>
      </c>
      <c r="N251" t="str">
        <f t="shared" si="31"/>
        <v/>
      </c>
      <c r="O251" s="34" t="str">
        <f t="shared" si="34"/>
        <v/>
      </c>
      <c r="P251" s="34">
        <f>IF(H251="不合格","",'中級(3級～)'!D106)</f>
        <v>0</v>
      </c>
      <c r="Q251" s="34">
        <f>IF(H251="不合格","",'中級(3級～)'!E106)</f>
        <v>0</v>
      </c>
      <c r="R251" s="34">
        <f>IF(H251="不合格","",'中級(3級～)'!F106)</f>
        <v>0</v>
      </c>
      <c r="S251" s="34">
        <f>IF(H251="不合格","",'中級(3級～)'!H106)</f>
        <v>0</v>
      </c>
      <c r="T251" s="34">
        <f>IF(H251="不合格","",'中級(3級～)'!J106)</f>
        <v>0</v>
      </c>
      <c r="U251" t="e">
        <f>IF(H251="不合格",0,VLOOKUP(H251,計算!$U$2:$V$62,2,FALSE))</f>
        <v>#N/A</v>
      </c>
      <c r="V251" t="e">
        <f>IF(U251=0,"不合格",VLOOKUP(U251,計算!$T$3:$V$63,2))</f>
        <v>#N/A</v>
      </c>
      <c r="W251" t="str">
        <f t="shared" si="32"/>
        <v/>
      </c>
      <c r="X251" t="e">
        <f t="shared" si="33"/>
        <v>#N/A</v>
      </c>
      <c r="Y251" t="str">
        <f>IF(D251="","",団体設定!$B$7)</f>
        <v/>
      </c>
      <c r="Z251" t="str">
        <f>IF(D251="","",団体設定!$B$8)</f>
        <v/>
      </c>
    </row>
    <row r="252" spans="1:26" x14ac:dyDescent="0.15">
      <c r="A252">
        <v>251</v>
      </c>
      <c r="B252" s="1" t="str">
        <f>IF(D252="","",'中級(3級～)'!B107)</f>
        <v/>
      </c>
      <c r="C252" s="1" t="str">
        <f>IF(D252="","",'中級(3級～)'!C107)</f>
        <v/>
      </c>
      <c r="D252" t="str">
        <f>'中級(3級～)'!D107&amp;'中級(3級～)'!E107</f>
        <v/>
      </c>
      <c r="E252" t="str">
        <f>IF(D252="","",'中級(3級～)'!F107&amp;"/"&amp;'中級(3級～)'!H107&amp;"/"&amp;'中級(3級～)'!J107)</f>
        <v/>
      </c>
      <c r="F252" s="34" t="str">
        <f>IF(D252="","",団体設定!$B$5&amp;"年"&amp;団体設定!$D$5&amp;団体設定!$E$5&amp;団体設定!$F$5&amp;団体設定!$G$5)</f>
        <v/>
      </c>
      <c r="G252" s="33" t="str">
        <f t="shared" si="27"/>
        <v/>
      </c>
      <c r="H252" t="str">
        <f>'中級(3級～)'!Z107</f>
        <v/>
      </c>
      <c r="I252" t="str">
        <f>IF(D252="","",VLOOKUP(H252,計算!$B$16:$C$219,2,FALSE))</f>
        <v/>
      </c>
      <c r="J252" s="44" t="s">
        <v>65</v>
      </c>
      <c r="K252">
        <f t="shared" si="28"/>
        <v>0</v>
      </c>
      <c r="L252" s="52" t="e">
        <f t="shared" si="29"/>
        <v>#VALUE!</v>
      </c>
      <c r="M252" t="e">
        <f t="shared" si="30"/>
        <v>#VALUE!</v>
      </c>
      <c r="N252" t="str">
        <f t="shared" si="31"/>
        <v/>
      </c>
      <c r="O252" s="34" t="str">
        <f t="shared" si="34"/>
        <v/>
      </c>
      <c r="P252" s="34">
        <f>IF(H252="不合格","",'中級(3級～)'!D107)</f>
        <v>0</v>
      </c>
      <c r="Q252" s="34">
        <f>IF(H252="不合格","",'中級(3級～)'!E107)</f>
        <v>0</v>
      </c>
      <c r="R252" s="34">
        <f>IF(H252="不合格","",'中級(3級～)'!F107)</f>
        <v>0</v>
      </c>
      <c r="S252" s="34">
        <f>IF(H252="不合格","",'中級(3級～)'!H107)</f>
        <v>0</v>
      </c>
      <c r="T252" s="34">
        <f>IF(H252="不合格","",'中級(3級～)'!J107)</f>
        <v>0</v>
      </c>
      <c r="U252" t="e">
        <f>IF(H252="不合格",0,VLOOKUP(H252,計算!$U$2:$V$62,2,FALSE))</f>
        <v>#N/A</v>
      </c>
      <c r="V252" t="e">
        <f>IF(U252=0,"不合格",VLOOKUP(U252,計算!$T$3:$V$63,2))</f>
        <v>#N/A</v>
      </c>
      <c r="W252" t="str">
        <f t="shared" si="32"/>
        <v/>
      </c>
      <c r="X252" t="e">
        <f t="shared" si="33"/>
        <v>#N/A</v>
      </c>
      <c r="Y252" t="str">
        <f>IF(D252="","",団体設定!$B$7)</f>
        <v/>
      </c>
      <c r="Z252" t="str">
        <f>IF(D252="","",団体設定!$B$8)</f>
        <v/>
      </c>
    </row>
    <row r="253" spans="1:26" x14ac:dyDescent="0.15">
      <c r="A253">
        <v>252</v>
      </c>
      <c r="B253" s="1" t="str">
        <f>IF(D253="","",'中級(3級～)'!B108)</f>
        <v/>
      </c>
      <c r="C253" s="1" t="str">
        <f>IF(D253="","",'中級(3級～)'!C108)</f>
        <v/>
      </c>
      <c r="D253" t="str">
        <f>'中級(3級～)'!D108&amp;'中級(3級～)'!E108</f>
        <v/>
      </c>
      <c r="E253" t="str">
        <f>IF(D253="","",'中級(3級～)'!F108&amp;"/"&amp;'中級(3級～)'!H108&amp;"/"&amp;'中級(3級～)'!J108)</f>
        <v/>
      </c>
      <c r="F253" s="34" t="str">
        <f>IF(D253="","",団体設定!$B$5&amp;"年"&amp;団体設定!$D$5&amp;団体設定!$E$5&amp;団体設定!$F$5&amp;団体設定!$G$5)</f>
        <v/>
      </c>
      <c r="G253" s="33" t="str">
        <f t="shared" si="27"/>
        <v/>
      </c>
      <c r="H253" t="str">
        <f>'中級(3級～)'!Z108</f>
        <v/>
      </c>
      <c r="I253" t="str">
        <f>IF(D253="","",VLOOKUP(H253,計算!$B$16:$C$219,2,FALSE))</f>
        <v/>
      </c>
      <c r="J253" s="44" t="s">
        <v>65</v>
      </c>
      <c r="K253">
        <f t="shared" si="28"/>
        <v>0</v>
      </c>
      <c r="L253" s="52" t="e">
        <f t="shared" si="29"/>
        <v>#VALUE!</v>
      </c>
      <c r="M253" t="e">
        <f t="shared" si="30"/>
        <v>#VALUE!</v>
      </c>
      <c r="N253" t="str">
        <f t="shared" si="31"/>
        <v/>
      </c>
      <c r="O253" s="34" t="str">
        <f t="shared" si="34"/>
        <v/>
      </c>
      <c r="P253" s="34">
        <f>IF(H253="不合格","",'中級(3級～)'!D108)</f>
        <v>0</v>
      </c>
      <c r="Q253" s="34">
        <f>IF(H253="不合格","",'中級(3級～)'!E108)</f>
        <v>0</v>
      </c>
      <c r="R253" s="34">
        <f>IF(H253="不合格","",'中級(3級～)'!F108)</f>
        <v>0</v>
      </c>
      <c r="S253" s="34">
        <f>IF(H253="不合格","",'中級(3級～)'!H108)</f>
        <v>0</v>
      </c>
      <c r="T253" s="34">
        <f>IF(H253="不合格","",'中級(3級～)'!J108)</f>
        <v>0</v>
      </c>
      <c r="U253" t="e">
        <f>IF(H253="不合格",0,VLOOKUP(H253,計算!$U$2:$V$62,2,FALSE))</f>
        <v>#N/A</v>
      </c>
      <c r="V253" t="e">
        <f>IF(U253=0,"不合格",VLOOKUP(U253,計算!$T$3:$V$63,2))</f>
        <v>#N/A</v>
      </c>
      <c r="W253" t="str">
        <f t="shared" si="32"/>
        <v/>
      </c>
      <c r="X253" t="e">
        <f t="shared" si="33"/>
        <v>#N/A</v>
      </c>
      <c r="Y253" t="str">
        <f>IF(D253="","",団体設定!$B$7)</f>
        <v/>
      </c>
      <c r="Z253" t="str">
        <f>IF(D253="","",団体設定!$B$8)</f>
        <v/>
      </c>
    </row>
    <row r="254" spans="1:26" x14ac:dyDescent="0.15">
      <c r="A254">
        <v>253</v>
      </c>
      <c r="B254" s="1" t="str">
        <f>IF(D254="","",'中級(3級～)'!B109)</f>
        <v/>
      </c>
      <c r="C254" s="1" t="str">
        <f>IF(D254="","",'中級(3級～)'!C109)</f>
        <v/>
      </c>
      <c r="D254" t="str">
        <f>'中級(3級～)'!D109&amp;'中級(3級～)'!E109</f>
        <v/>
      </c>
      <c r="E254" t="str">
        <f>IF(D254="","",'中級(3級～)'!F109&amp;"/"&amp;'中級(3級～)'!H109&amp;"/"&amp;'中級(3級～)'!J109)</f>
        <v/>
      </c>
      <c r="F254" s="34" t="str">
        <f>IF(D254="","",団体設定!$B$5&amp;"年"&amp;団体設定!$D$5&amp;団体設定!$E$5&amp;団体設定!$F$5&amp;団体設定!$G$5)</f>
        <v/>
      </c>
      <c r="G254" s="33" t="str">
        <f t="shared" si="27"/>
        <v/>
      </c>
      <c r="H254" t="str">
        <f>'中級(3級～)'!Z109</f>
        <v/>
      </c>
      <c r="I254" t="str">
        <f>IF(D254="","",VLOOKUP(H254,計算!$B$16:$C$219,2,FALSE))</f>
        <v/>
      </c>
      <c r="J254" s="44" t="s">
        <v>65</v>
      </c>
      <c r="K254">
        <f t="shared" si="28"/>
        <v>0</v>
      </c>
      <c r="L254" s="52" t="e">
        <f t="shared" si="29"/>
        <v>#VALUE!</v>
      </c>
      <c r="M254" t="e">
        <f t="shared" si="30"/>
        <v>#VALUE!</v>
      </c>
      <c r="N254" t="str">
        <f t="shared" si="31"/>
        <v/>
      </c>
      <c r="O254" s="34" t="str">
        <f t="shared" si="34"/>
        <v/>
      </c>
      <c r="P254" s="34">
        <f>IF(H254="不合格","",'中級(3級～)'!D109)</f>
        <v>0</v>
      </c>
      <c r="Q254" s="34">
        <f>IF(H254="不合格","",'中級(3級～)'!E109)</f>
        <v>0</v>
      </c>
      <c r="R254" s="34">
        <f>IF(H254="不合格","",'中級(3級～)'!F109)</f>
        <v>0</v>
      </c>
      <c r="S254" s="34">
        <f>IF(H254="不合格","",'中級(3級～)'!H109)</f>
        <v>0</v>
      </c>
      <c r="T254" s="34">
        <f>IF(H254="不合格","",'中級(3級～)'!J109)</f>
        <v>0</v>
      </c>
      <c r="U254" t="e">
        <f>IF(H254="不合格",0,VLOOKUP(H254,計算!$U$2:$V$62,2,FALSE))</f>
        <v>#N/A</v>
      </c>
      <c r="V254" t="e">
        <f>IF(U254=0,"不合格",VLOOKUP(U254,計算!$T$3:$V$63,2))</f>
        <v>#N/A</v>
      </c>
      <c r="W254" t="str">
        <f t="shared" si="32"/>
        <v/>
      </c>
      <c r="X254" t="e">
        <f t="shared" si="33"/>
        <v>#N/A</v>
      </c>
      <c r="Y254" t="str">
        <f>IF(D254="","",団体設定!$B$7)</f>
        <v/>
      </c>
      <c r="Z254" t="str">
        <f>IF(D254="","",団体設定!$B$8)</f>
        <v/>
      </c>
    </row>
    <row r="255" spans="1:26" x14ac:dyDescent="0.15">
      <c r="A255">
        <v>254</v>
      </c>
      <c r="B255" s="1" t="str">
        <f>IF(D255="","",'中級(3級～)'!B110)</f>
        <v/>
      </c>
      <c r="C255" s="1" t="str">
        <f>IF(D255="","",'中級(3級～)'!C110)</f>
        <v/>
      </c>
      <c r="D255" t="str">
        <f>'中級(3級～)'!D110&amp;'中級(3級～)'!E110</f>
        <v/>
      </c>
      <c r="E255" t="str">
        <f>IF(D255="","",'中級(3級～)'!F110&amp;"/"&amp;'中級(3級～)'!H110&amp;"/"&amp;'中級(3級～)'!J110)</f>
        <v/>
      </c>
      <c r="F255" s="34" t="str">
        <f>IF(D255="","",団体設定!$B$5&amp;"年"&amp;団体設定!$D$5&amp;団体設定!$E$5&amp;団体設定!$F$5&amp;団体設定!$G$5)</f>
        <v/>
      </c>
      <c r="G255" s="33" t="str">
        <f t="shared" si="27"/>
        <v/>
      </c>
      <c r="H255" t="str">
        <f>'中級(3級～)'!Z110</f>
        <v/>
      </c>
      <c r="I255" t="str">
        <f>IF(D255="","",VLOOKUP(H255,計算!$B$16:$C$219,2,FALSE))</f>
        <v/>
      </c>
      <c r="J255" s="44" t="s">
        <v>65</v>
      </c>
      <c r="K255">
        <f t="shared" si="28"/>
        <v>0</v>
      </c>
      <c r="L255" s="52" t="e">
        <f t="shared" si="29"/>
        <v>#VALUE!</v>
      </c>
      <c r="M255" t="e">
        <f t="shared" si="30"/>
        <v>#VALUE!</v>
      </c>
      <c r="N255" t="str">
        <f t="shared" si="31"/>
        <v/>
      </c>
      <c r="O255" s="34" t="str">
        <f t="shared" si="34"/>
        <v/>
      </c>
      <c r="P255" s="34">
        <f>IF(H255="不合格","",'中級(3級～)'!D110)</f>
        <v>0</v>
      </c>
      <c r="Q255" s="34">
        <f>IF(H255="不合格","",'中級(3級～)'!E110)</f>
        <v>0</v>
      </c>
      <c r="R255" s="34">
        <f>IF(H255="不合格","",'中級(3級～)'!F110)</f>
        <v>0</v>
      </c>
      <c r="S255" s="34">
        <f>IF(H255="不合格","",'中級(3級～)'!H110)</f>
        <v>0</v>
      </c>
      <c r="T255" s="34">
        <f>IF(H255="不合格","",'中級(3級～)'!J110)</f>
        <v>0</v>
      </c>
      <c r="U255" t="e">
        <f>IF(H255="不合格",0,VLOOKUP(H255,計算!$U$2:$V$62,2,FALSE))</f>
        <v>#N/A</v>
      </c>
      <c r="V255" t="e">
        <f>IF(U255=0,"不合格",VLOOKUP(U255,計算!$T$3:$V$63,2))</f>
        <v>#N/A</v>
      </c>
      <c r="W255" t="str">
        <f t="shared" si="32"/>
        <v/>
      </c>
      <c r="X255" t="e">
        <f t="shared" si="33"/>
        <v>#N/A</v>
      </c>
      <c r="Y255" t="str">
        <f>IF(D255="","",団体設定!$B$7)</f>
        <v/>
      </c>
      <c r="Z255" t="str">
        <f>IF(D255="","",団体設定!$B$8)</f>
        <v/>
      </c>
    </row>
    <row r="256" spans="1:26" x14ac:dyDescent="0.15">
      <c r="A256">
        <v>255</v>
      </c>
      <c r="B256" s="1" t="str">
        <f>IF(D256="","",'中級(3級～)'!B111)</f>
        <v/>
      </c>
      <c r="C256" s="1" t="str">
        <f>IF(D256="","",'中級(3級～)'!C111)</f>
        <v/>
      </c>
      <c r="D256" t="str">
        <f>'中級(3級～)'!D111&amp;'中級(3級～)'!E111</f>
        <v/>
      </c>
      <c r="E256" t="str">
        <f>IF(D256="","",'中級(3級～)'!F111&amp;"/"&amp;'中級(3級～)'!H111&amp;"/"&amp;'中級(3級～)'!J111)</f>
        <v/>
      </c>
      <c r="F256" s="34" t="str">
        <f>IF(D256="","",団体設定!$B$5&amp;"年"&amp;団体設定!$D$5&amp;団体設定!$E$5&amp;団体設定!$F$5&amp;団体設定!$G$5)</f>
        <v/>
      </c>
      <c r="G256" s="33" t="str">
        <f t="shared" si="27"/>
        <v/>
      </c>
      <c r="H256" t="str">
        <f>'中級(3級～)'!Z111</f>
        <v/>
      </c>
      <c r="I256" t="str">
        <f>IF(D256="","",VLOOKUP(H256,計算!$B$16:$C$219,2,FALSE))</f>
        <v/>
      </c>
      <c r="J256" s="44" t="s">
        <v>65</v>
      </c>
      <c r="K256">
        <f t="shared" si="28"/>
        <v>0</v>
      </c>
      <c r="L256" s="52" t="e">
        <f t="shared" si="29"/>
        <v>#VALUE!</v>
      </c>
      <c r="M256" t="e">
        <f t="shared" si="30"/>
        <v>#VALUE!</v>
      </c>
      <c r="N256" t="str">
        <f t="shared" si="31"/>
        <v/>
      </c>
      <c r="O256" s="34" t="str">
        <f t="shared" si="34"/>
        <v/>
      </c>
      <c r="P256" s="34">
        <f>IF(H256="不合格","",'中級(3級～)'!D111)</f>
        <v>0</v>
      </c>
      <c r="Q256" s="34">
        <f>IF(H256="不合格","",'中級(3級～)'!E111)</f>
        <v>0</v>
      </c>
      <c r="R256" s="34">
        <f>IF(H256="不合格","",'中級(3級～)'!F111)</f>
        <v>0</v>
      </c>
      <c r="S256" s="34">
        <f>IF(H256="不合格","",'中級(3級～)'!H111)</f>
        <v>0</v>
      </c>
      <c r="T256" s="34">
        <f>IF(H256="不合格","",'中級(3級～)'!J111)</f>
        <v>0</v>
      </c>
      <c r="U256" t="e">
        <f>IF(H256="不合格",0,VLOOKUP(H256,計算!$U$2:$V$62,2,FALSE))</f>
        <v>#N/A</v>
      </c>
      <c r="V256" t="e">
        <f>IF(U256=0,"不合格",VLOOKUP(U256,計算!$T$3:$V$63,2))</f>
        <v>#N/A</v>
      </c>
      <c r="W256" t="str">
        <f t="shared" si="32"/>
        <v/>
      </c>
      <c r="X256" t="e">
        <f t="shared" si="33"/>
        <v>#N/A</v>
      </c>
      <c r="Y256" t="str">
        <f>IF(D256="","",団体設定!$B$7)</f>
        <v/>
      </c>
      <c r="Z256" t="str">
        <f>IF(D256="","",団体設定!$B$8)</f>
        <v/>
      </c>
    </row>
    <row r="257" spans="1:26" x14ac:dyDescent="0.15">
      <c r="A257">
        <v>256</v>
      </c>
      <c r="B257" s="1" t="str">
        <f>IF(D257="","",'中級(3級～)'!B112)</f>
        <v/>
      </c>
      <c r="C257" s="1" t="str">
        <f>IF(D257="","",'中級(3級～)'!C112)</f>
        <v/>
      </c>
      <c r="D257" t="str">
        <f>'中級(3級～)'!D112&amp;'中級(3級～)'!E112</f>
        <v/>
      </c>
      <c r="E257" t="str">
        <f>IF(D257="","",'中級(3級～)'!F112&amp;"/"&amp;'中級(3級～)'!H112&amp;"/"&amp;'中級(3級～)'!J112)</f>
        <v/>
      </c>
      <c r="F257" s="34" t="str">
        <f>IF(D257="","",団体設定!$B$5&amp;"年"&amp;団体設定!$D$5&amp;団体設定!$E$5&amp;団体設定!$F$5&amp;団体設定!$G$5)</f>
        <v/>
      </c>
      <c r="G257" s="33" t="str">
        <f t="shared" si="27"/>
        <v/>
      </c>
      <c r="H257" t="str">
        <f>'中級(3級～)'!Z112</f>
        <v/>
      </c>
      <c r="I257" t="str">
        <f>IF(D257="","",VLOOKUP(H257,計算!$B$16:$C$219,2,FALSE))</f>
        <v/>
      </c>
      <c r="J257" s="44" t="s">
        <v>65</v>
      </c>
      <c r="K257">
        <f t="shared" si="28"/>
        <v>0</v>
      </c>
      <c r="L257" s="52" t="e">
        <f t="shared" si="29"/>
        <v>#VALUE!</v>
      </c>
      <c r="M257" t="e">
        <f t="shared" si="30"/>
        <v>#VALUE!</v>
      </c>
      <c r="N257" t="str">
        <f t="shared" si="31"/>
        <v/>
      </c>
      <c r="O257" s="34" t="str">
        <f t="shared" si="34"/>
        <v/>
      </c>
      <c r="P257" s="34">
        <f>IF(H257="不合格","",'中級(3級～)'!D112)</f>
        <v>0</v>
      </c>
      <c r="Q257" s="34">
        <f>IF(H257="不合格","",'中級(3級～)'!E112)</f>
        <v>0</v>
      </c>
      <c r="R257" s="34">
        <f>IF(H257="不合格","",'中級(3級～)'!F112)</f>
        <v>0</v>
      </c>
      <c r="S257" s="34">
        <f>IF(H257="不合格","",'中級(3級～)'!H112)</f>
        <v>0</v>
      </c>
      <c r="T257" s="34">
        <f>IF(H257="不合格","",'中級(3級～)'!J112)</f>
        <v>0</v>
      </c>
      <c r="U257" t="e">
        <f>IF(H257="不合格",0,VLOOKUP(H257,計算!$U$2:$V$62,2,FALSE))</f>
        <v>#N/A</v>
      </c>
      <c r="V257" t="e">
        <f>IF(U257=0,"不合格",VLOOKUP(U257,計算!$T$3:$V$63,2))</f>
        <v>#N/A</v>
      </c>
      <c r="W257" t="str">
        <f t="shared" si="32"/>
        <v/>
      </c>
      <c r="X257" t="e">
        <f t="shared" si="33"/>
        <v>#N/A</v>
      </c>
      <c r="Y257" t="str">
        <f>IF(D257="","",団体設定!$B$7)</f>
        <v/>
      </c>
      <c r="Z257" t="str">
        <f>IF(D257="","",団体設定!$B$8)</f>
        <v/>
      </c>
    </row>
    <row r="258" spans="1:26" x14ac:dyDescent="0.15">
      <c r="A258">
        <v>257</v>
      </c>
      <c r="B258" s="1" t="str">
        <f>IF(D258="","",'中級(3級～)'!B113)</f>
        <v/>
      </c>
      <c r="C258" s="1" t="str">
        <f>IF(D258="","",'中級(3級～)'!C113)</f>
        <v/>
      </c>
      <c r="D258" t="str">
        <f>'中級(3級～)'!D113&amp;'中級(3級～)'!E113</f>
        <v/>
      </c>
      <c r="E258" t="str">
        <f>IF(D258="","",'中級(3級～)'!F113&amp;"/"&amp;'中級(3級～)'!H113&amp;"/"&amp;'中級(3級～)'!J113)</f>
        <v/>
      </c>
      <c r="F258" s="34" t="str">
        <f>IF(D258="","",団体設定!$B$5&amp;"年"&amp;団体設定!$D$5&amp;団体設定!$E$5&amp;団体設定!$F$5&amp;団体設定!$G$5)</f>
        <v/>
      </c>
      <c r="G258" s="33" t="str">
        <f t="shared" ref="G258:G321" si="35">IF(D258="","",DATEVALUE(F258))</f>
        <v/>
      </c>
      <c r="H258" t="str">
        <f>'中級(3級～)'!Z113</f>
        <v/>
      </c>
      <c r="I258" t="str">
        <f>IF(D258="","",VLOOKUP(H258,計算!$B$16:$C$219,2,FALSE))</f>
        <v/>
      </c>
      <c r="J258" s="44" t="s">
        <v>65</v>
      </c>
      <c r="K258">
        <f t="shared" ref="K258:K321" si="36">IF(D258="",0,1)</f>
        <v>0</v>
      </c>
      <c r="L258" s="52" t="e">
        <f t="shared" ref="L258:L321" si="37">DATESTRING(E258)</f>
        <v>#VALUE!</v>
      </c>
      <c r="M258" t="e">
        <f t="shared" ref="M258:M321" si="38">TEXT(L258,"ggge年m月d日")&amp;"生"</f>
        <v>#VALUE!</v>
      </c>
      <c r="N258" t="str">
        <f t="shared" ref="N258:N321" si="39">IF(H258="不合格","",B258)</f>
        <v/>
      </c>
      <c r="O258" s="34" t="str">
        <f t="shared" si="34"/>
        <v/>
      </c>
      <c r="P258" s="34">
        <f>IF(H258="不合格","",'中級(3級～)'!D113)</f>
        <v>0</v>
      </c>
      <c r="Q258" s="34">
        <f>IF(H258="不合格","",'中級(3級～)'!E113)</f>
        <v>0</v>
      </c>
      <c r="R258" s="34">
        <f>IF(H258="不合格","",'中級(3級～)'!F113)</f>
        <v>0</v>
      </c>
      <c r="S258" s="34">
        <f>IF(H258="不合格","",'中級(3級～)'!H113)</f>
        <v>0</v>
      </c>
      <c r="T258" s="34">
        <f>IF(H258="不合格","",'中級(3級～)'!J113)</f>
        <v>0</v>
      </c>
      <c r="U258" t="e">
        <f>IF(H258="不合格",0,VLOOKUP(H258,計算!$U$2:$V$62,2,FALSE))</f>
        <v>#N/A</v>
      </c>
      <c r="V258" t="e">
        <f>IF(U258=0,"不合格",VLOOKUP(U258,計算!$T$3:$V$63,2))</f>
        <v>#N/A</v>
      </c>
      <c r="W258" t="str">
        <f t="shared" ref="W258:W321" si="40">H258</f>
        <v/>
      </c>
      <c r="X258" t="e">
        <f t="shared" ref="X258:X321" si="41">IF(W258=V258,0,1)</f>
        <v>#N/A</v>
      </c>
      <c r="Y258" t="str">
        <f>IF(D258="","",団体設定!$B$7)</f>
        <v/>
      </c>
      <c r="Z258" t="str">
        <f>IF(D258="","",団体設定!$B$8)</f>
        <v/>
      </c>
    </row>
    <row r="259" spans="1:26" x14ac:dyDescent="0.15">
      <c r="A259">
        <v>258</v>
      </c>
      <c r="B259" s="1" t="str">
        <f>IF(D259="","",'中級(3級～)'!B114)</f>
        <v/>
      </c>
      <c r="C259" s="1" t="str">
        <f>IF(D259="","",'中級(3級～)'!C114)</f>
        <v/>
      </c>
      <c r="D259" t="str">
        <f>'中級(3級～)'!D114&amp;'中級(3級～)'!E114</f>
        <v/>
      </c>
      <c r="E259" t="str">
        <f>IF(D259="","",'中級(3級～)'!F114&amp;"/"&amp;'中級(3級～)'!H114&amp;"/"&amp;'中級(3級～)'!J114)</f>
        <v/>
      </c>
      <c r="F259" s="34" t="str">
        <f>IF(D259="","",団体設定!$B$5&amp;"年"&amp;団体設定!$D$5&amp;団体設定!$E$5&amp;団体設定!$F$5&amp;団体設定!$G$5)</f>
        <v/>
      </c>
      <c r="G259" s="33" t="str">
        <f t="shared" si="35"/>
        <v/>
      </c>
      <c r="H259" t="str">
        <f>'中級(3級～)'!Z114</f>
        <v/>
      </c>
      <c r="I259" t="str">
        <f>IF(D259="","",VLOOKUP(H259,計算!$B$16:$C$219,2,FALSE))</f>
        <v/>
      </c>
      <c r="J259" s="44" t="s">
        <v>65</v>
      </c>
      <c r="K259">
        <f t="shared" si="36"/>
        <v>0</v>
      </c>
      <c r="L259" s="52" t="e">
        <f t="shared" si="37"/>
        <v>#VALUE!</v>
      </c>
      <c r="M259" t="e">
        <f t="shared" si="38"/>
        <v>#VALUE!</v>
      </c>
      <c r="N259" t="str">
        <f t="shared" si="39"/>
        <v/>
      </c>
      <c r="O259" s="34" t="str">
        <f t="shared" si="34"/>
        <v/>
      </c>
      <c r="P259" s="34">
        <f>IF(H259="不合格","",'中級(3級～)'!D114)</f>
        <v>0</v>
      </c>
      <c r="Q259" s="34">
        <f>IF(H259="不合格","",'中級(3級～)'!E114)</f>
        <v>0</v>
      </c>
      <c r="R259" s="34">
        <f>IF(H259="不合格","",'中級(3級～)'!F114)</f>
        <v>0</v>
      </c>
      <c r="S259" s="34">
        <f>IF(H259="不合格","",'中級(3級～)'!H114)</f>
        <v>0</v>
      </c>
      <c r="T259" s="34">
        <f>IF(H259="不合格","",'中級(3級～)'!J114)</f>
        <v>0</v>
      </c>
      <c r="U259" t="e">
        <f>IF(H259="不合格",0,VLOOKUP(H259,計算!$U$2:$V$62,2,FALSE))</f>
        <v>#N/A</v>
      </c>
      <c r="V259" t="e">
        <f>IF(U259=0,"不合格",VLOOKUP(U259,計算!$T$3:$V$63,2))</f>
        <v>#N/A</v>
      </c>
      <c r="W259" t="str">
        <f t="shared" si="40"/>
        <v/>
      </c>
      <c r="X259" t="e">
        <f t="shared" si="41"/>
        <v>#N/A</v>
      </c>
      <c r="Y259" t="str">
        <f>IF(D259="","",団体設定!$B$7)</f>
        <v/>
      </c>
      <c r="Z259" t="str">
        <f>IF(D259="","",団体設定!$B$8)</f>
        <v/>
      </c>
    </row>
    <row r="260" spans="1:26" x14ac:dyDescent="0.15">
      <c r="A260">
        <v>259</v>
      </c>
      <c r="B260" s="1" t="str">
        <f>IF(D260="","",'中級(3級～)'!B115)</f>
        <v/>
      </c>
      <c r="C260" s="1" t="str">
        <f>IF(D260="","",'中級(3級～)'!C115)</f>
        <v/>
      </c>
      <c r="D260" t="str">
        <f>'中級(3級～)'!D115&amp;'中級(3級～)'!E115</f>
        <v/>
      </c>
      <c r="E260" t="str">
        <f>IF(D260="","",'中級(3級～)'!F115&amp;"/"&amp;'中級(3級～)'!H115&amp;"/"&amp;'中級(3級～)'!J115)</f>
        <v/>
      </c>
      <c r="F260" s="34" t="str">
        <f>IF(D260="","",団体設定!$B$5&amp;"年"&amp;団体設定!$D$5&amp;団体設定!$E$5&amp;団体設定!$F$5&amp;団体設定!$G$5)</f>
        <v/>
      </c>
      <c r="G260" s="33" t="str">
        <f t="shared" si="35"/>
        <v/>
      </c>
      <c r="H260" t="str">
        <f>'中級(3級～)'!Z115</f>
        <v/>
      </c>
      <c r="I260" t="str">
        <f>IF(D260="","",VLOOKUP(H260,計算!$B$16:$C$219,2,FALSE))</f>
        <v/>
      </c>
      <c r="J260" s="44" t="s">
        <v>65</v>
      </c>
      <c r="K260">
        <f t="shared" si="36"/>
        <v>0</v>
      </c>
      <c r="L260" s="52" t="e">
        <f t="shared" si="37"/>
        <v>#VALUE!</v>
      </c>
      <c r="M260" t="e">
        <f t="shared" si="38"/>
        <v>#VALUE!</v>
      </c>
      <c r="N260" t="str">
        <f t="shared" si="39"/>
        <v/>
      </c>
      <c r="O260" s="34" t="str">
        <f t="shared" si="34"/>
        <v/>
      </c>
      <c r="P260" s="34">
        <f>IF(H260="不合格","",'中級(3級～)'!D115)</f>
        <v>0</v>
      </c>
      <c r="Q260" s="34">
        <f>IF(H260="不合格","",'中級(3級～)'!E115)</f>
        <v>0</v>
      </c>
      <c r="R260" s="34">
        <f>IF(H260="不合格","",'中級(3級～)'!F115)</f>
        <v>0</v>
      </c>
      <c r="S260" s="34">
        <f>IF(H260="不合格","",'中級(3級～)'!H115)</f>
        <v>0</v>
      </c>
      <c r="T260" s="34">
        <f>IF(H260="不合格","",'中級(3級～)'!J115)</f>
        <v>0</v>
      </c>
      <c r="U260" t="e">
        <f>IF(H260="不合格",0,VLOOKUP(H260,計算!$U$2:$V$62,2,FALSE))</f>
        <v>#N/A</v>
      </c>
      <c r="V260" t="e">
        <f>IF(U260=0,"不合格",VLOOKUP(U260,計算!$T$3:$V$63,2))</f>
        <v>#N/A</v>
      </c>
      <c r="W260" t="str">
        <f t="shared" si="40"/>
        <v/>
      </c>
      <c r="X260" t="e">
        <f t="shared" si="41"/>
        <v>#N/A</v>
      </c>
      <c r="Y260" t="str">
        <f>IF(D260="","",団体設定!$B$7)</f>
        <v/>
      </c>
      <c r="Z260" t="str">
        <f>IF(D260="","",団体設定!$B$8)</f>
        <v/>
      </c>
    </row>
    <row r="261" spans="1:26" x14ac:dyDescent="0.15">
      <c r="A261">
        <v>260</v>
      </c>
      <c r="B261" s="1" t="str">
        <f>IF(D261="","",'中級(3級～)'!B116)</f>
        <v/>
      </c>
      <c r="C261" s="1" t="str">
        <f>IF(D261="","",'中級(3級～)'!C116)</f>
        <v/>
      </c>
      <c r="D261" t="str">
        <f>'中級(3級～)'!D116&amp;'中級(3級～)'!E116</f>
        <v/>
      </c>
      <c r="E261" t="str">
        <f>IF(D261="","",'中級(3級～)'!F116&amp;"/"&amp;'中級(3級～)'!H116&amp;"/"&amp;'中級(3級～)'!J116)</f>
        <v/>
      </c>
      <c r="F261" s="34" t="str">
        <f>IF(D261="","",団体設定!$B$5&amp;"年"&amp;団体設定!$D$5&amp;団体設定!$E$5&amp;団体設定!$F$5&amp;団体設定!$G$5)</f>
        <v/>
      </c>
      <c r="G261" s="33" t="str">
        <f t="shared" si="35"/>
        <v/>
      </c>
      <c r="H261" t="str">
        <f>'中級(3級～)'!Z116</f>
        <v/>
      </c>
      <c r="I261" t="str">
        <f>IF(D261="","",VLOOKUP(H261,計算!$B$16:$C$219,2,FALSE))</f>
        <v/>
      </c>
      <c r="J261" s="44" t="s">
        <v>65</v>
      </c>
      <c r="K261">
        <f t="shared" si="36"/>
        <v>0</v>
      </c>
      <c r="L261" s="52" t="e">
        <f t="shared" si="37"/>
        <v>#VALUE!</v>
      </c>
      <c r="M261" t="e">
        <f t="shared" si="38"/>
        <v>#VALUE!</v>
      </c>
      <c r="N261" t="str">
        <f t="shared" si="39"/>
        <v/>
      </c>
      <c r="O261" s="34" t="str">
        <f t="shared" si="34"/>
        <v/>
      </c>
      <c r="P261" s="34">
        <f>IF(H261="不合格","",'中級(3級～)'!D116)</f>
        <v>0</v>
      </c>
      <c r="Q261" s="34">
        <f>IF(H261="不合格","",'中級(3級～)'!E116)</f>
        <v>0</v>
      </c>
      <c r="R261" s="34">
        <f>IF(H261="不合格","",'中級(3級～)'!F116)</f>
        <v>0</v>
      </c>
      <c r="S261" s="34">
        <f>IF(H261="不合格","",'中級(3級～)'!H116)</f>
        <v>0</v>
      </c>
      <c r="T261" s="34">
        <f>IF(H261="不合格","",'中級(3級～)'!J116)</f>
        <v>0</v>
      </c>
      <c r="U261" t="e">
        <f>IF(H261="不合格",0,VLOOKUP(H261,計算!$U$2:$V$62,2,FALSE))</f>
        <v>#N/A</v>
      </c>
      <c r="V261" t="e">
        <f>IF(U261=0,"不合格",VLOOKUP(U261,計算!$T$3:$V$63,2))</f>
        <v>#N/A</v>
      </c>
      <c r="W261" t="str">
        <f t="shared" si="40"/>
        <v/>
      </c>
      <c r="X261" t="e">
        <f t="shared" si="41"/>
        <v>#N/A</v>
      </c>
      <c r="Y261" t="str">
        <f>IF(D261="","",団体設定!$B$7)</f>
        <v/>
      </c>
      <c r="Z261" t="str">
        <f>IF(D261="","",団体設定!$B$8)</f>
        <v/>
      </c>
    </row>
    <row r="262" spans="1:26" x14ac:dyDescent="0.15">
      <c r="A262">
        <v>261</v>
      </c>
      <c r="B262" s="1" t="str">
        <f>IF(D262="","",'中級(3級～)'!B117)</f>
        <v/>
      </c>
      <c r="C262" s="1" t="str">
        <f>IF(D262="","",'中級(3級～)'!C117)</f>
        <v/>
      </c>
      <c r="D262" t="str">
        <f>'中級(3級～)'!D117&amp;'中級(3級～)'!E117</f>
        <v/>
      </c>
      <c r="E262" t="str">
        <f>IF(D262="","",'中級(3級～)'!F117&amp;"/"&amp;'中級(3級～)'!H117&amp;"/"&amp;'中級(3級～)'!J117)</f>
        <v/>
      </c>
      <c r="F262" s="34" t="str">
        <f>IF(D262="","",団体設定!$B$5&amp;"年"&amp;団体設定!$D$5&amp;団体設定!$E$5&amp;団体設定!$F$5&amp;団体設定!$G$5)</f>
        <v/>
      </c>
      <c r="G262" s="33" t="str">
        <f t="shared" si="35"/>
        <v/>
      </c>
      <c r="H262" t="str">
        <f>'中級(3級～)'!Z117</f>
        <v/>
      </c>
      <c r="I262" t="str">
        <f>IF(D262="","",VLOOKUP(H262,計算!$B$16:$C$219,2,FALSE))</f>
        <v/>
      </c>
      <c r="J262" s="44" t="s">
        <v>65</v>
      </c>
      <c r="K262">
        <f t="shared" si="36"/>
        <v>0</v>
      </c>
      <c r="L262" s="52" t="e">
        <f t="shared" si="37"/>
        <v>#VALUE!</v>
      </c>
      <c r="M262" t="e">
        <f t="shared" si="38"/>
        <v>#VALUE!</v>
      </c>
      <c r="N262" t="str">
        <f t="shared" si="39"/>
        <v/>
      </c>
      <c r="O262" s="34" t="str">
        <f t="shared" si="34"/>
        <v/>
      </c>
      <c r="P262" s="34">
        <f>IF(H262="不合格","",'中級(3級～)'!D117)</f>
        <v>0</v>
      </c>
      <c r="Q262" s="34">
        <f>IF(H262="不合格","",'中級(3級～)'!E117)</f>
        <v>0</v>
      </c>
      <c r="R262" s="34">
        <f>IF(H262="不合格","",'中級(3級～)'!F117)</f>
        <v>0</v>
      </c>
      <c r="S262" s="34">
        <f>IF(H262="不合格","",'中級(3級～)'!H117)</f>
        <v>0</v>
      </c>
      <c r="T262" s="34">
        <f>IF(H262="不合格","",'中級(3級～)'!J117)</f>
        <v>0</v>
      </c>
      <c r="U262" t="e">
        <f>IF(H262="不合格",0,VLOOKUP(H262,計算!$U$2:$V$62,2,FALSE))</f>
        <v>#N/A</v>
      </c>
      <c r="V262" t="e">
        <f>IF(U262=0,"不合格",VLOOKUP(U262,計算!$T$3:$V$63,2))</f>
        <v>#N/A</v>
      </c>
      <c r="W262" t="str">
        <f t="shared" si="40"/>
        <v/>
      </c>
      <c r="X262" t="e">
        <f t="shared" si="41"/>
        <v>#N/A</v>
      </c>
      <c r="Y262" t="str">
        <f>IF(D262="","",団体設定!$B$7)</f>
        <v/>
      </c>
      <c r="Z262" t="str">
        <f>IF(D262="","",団体設定!$B$8)</f>
        <v/>
      </c>
    </row>
    <row r="263" spans="1:26" x14ac:dyDescent="0.15">
      <c r="A263">
        <v>262</v>
      </c>
      <c r="B263" s="1" t="str">
        <f>IF(D263="","",'中級(3級～)'!B118)</f>
        <v/>
      </c>
      <c r="C263" s="1" t="str">
        <f>IF(D263="","",'中級(3級～)'!C118)</f>
        <v/>
      </c>
      <c r="D263" t="str">
        <f>'中級(3級～)'!D118&amp;'中級(3級～)'!E118</f>
        <v/>
      </c>
      <c r="E263" t="str">
        <f>IF(D263="","",'中級(3級～)'!F118&amp;"/"&amp;'中級(3級～)'!H118&amp;"/"&amp;'中級(3級～)'!J118)</f>
        <v/>
      </c>
      <c r="F263" s="34" t="str">
        <f>IF(D263="","",団体設定!$B$5&amp;"年"&amp;団体設定!$D$5&amp;団体設定!$E$5&amp;団体設定!$F$5&amp;団体設定!$G$5)</f>
        <v/>
      </c>
      <c r="G263" s="33" t="str">
        <f t="shared" si="35"/>
        <v/>
      </c>
      <c r="H263" t="str">
        <f>'中級(3級～)'!Z118</f>
        <v/>
      </c>
      <c r="I263" t="str">
        <f>IF(D263="","",VLOOKUP(H263,計算!$B$16:$C$219,2,FALSE))</f>
        <v/>
      </c>
      <c r="J263" s="44" t="s">
        <v>65</v>
      </c>
      <c r="K263">
        <f t="shared" si="36"/>
        <v>0</v>
      </c>
      <c r="L263" s="52" t="e">
        <f t="shared" si="37"/>
        <v>#VALUE!</v>
      </c>
      <c r="M263" t="e">
        <f t="shared" si="38"/>
        <v>#VALUE!</v>
      </c>
      <c r="N263" t="str">
        <f t="shared" si="39"/>
        <v/>
      </c>
      <c r="O263" s="34" t="str">
        <f t="shared" si="34"/>
        <v/>
      </c>
      <c r="P263" s="34">
        <f>IF(H263="不合格","",'中級(3級～)'!D118)</f>
        <v>0</v>
      </c>
      <c r="Q263" s="34">
        <f>IF(H263="不合格","",'中級(3級～)'!E118)</f>
        <v>0</v>
      </c>
      <c r="R263" s="34">
        <f>IF(H263="不合格","",'中級(3級～)'!F118)</f>
        <v>0</v>
      </c>
      <c r="S263" s="34">
        <f>IF(H263="不合格","",'中級(3級～)'!H118)</f>
        <v>0</v>
      </c>
      <c r="T263" s="34">
        <f>IF(H263="不合格","",'中級(3級～)'!J118)</f>
        <v>0</v>
      </c>
      <c r="U263" t="e">
        <f>IF(H263="不合格",0,VLOOKUP(H263,計算!$U$2:$V$62,2,FALSE))</f>
        <v>#N/A</v>
      </c>
      <c r="V263" t="e">
        <f>IF(U263=0,"不合格",VLOOKUP(U263,計算!$T$3:$V$63,2))</f>
        <v>#N/A</v>
      </c>
      <c r="W263" t="str">
        <f t="shared" si="40"/>
        <v/>
      </c>
      <c r="X263" t="e">
        <f t="shared" si="41"/>
        <v>#N/A</v>
      </c>
      <c r="Y263" t="str">
        <f>IF(D263="","",団体設定!$B$7)</f>
        <v/>
      </c>
      <c r="Z263" t="str">
        <f>IF(D263="","",団体設定!$B$8)</f>
        <v/>
      </c>
    </row>
    <row r="264" spans="1:26" x14ac:dyDescent="0.15">
      <c r="A264">
        <v>263</v>
      </c>
      <c r="B264" s="1" t="str">
        <f>IF(D264="","",'中級(3級～)'!B119)</f>
        <v/>
      </c>
      <c r="C264" s="1" t="str">
        <f>IF(D264="","",'中級(3級～)'!C119)</f>
        <v/>
      </c>
      <c r="D264" t="str">
        <f>'中級(3級～)'!D119&amp;'中級(3級～)'!E119</f>
        <v/>
      </c>
      <c r="E264" t="str">
        <f>IF(D264="","",'中級(3級～)'!F119&amp;"/"&amp;'中級(3級～)'!H119&amp;"/"&amp;'中級(3級～)'!J119)</f>
        <v/>
      </c>
      <c r="F264" s="34" t="str">
        <f>IF(D264="","",団体設定!$B$5&amp;"年"&amp;団体設定!$D$5&amp;団体設定!$E$5&amp;団体設定!$F$5&amp;団体設定!$G$5)</f>
        <v/>
      </c>
      <c r="G264" s="33" t="str">
        <f t="shared" si="35"/>
        <v/>
      </c>
      <c r="H264" t="str">
        <f>'中級(3級～)'!Z119</f>
        <v/>
      </c>
      <c r="I264" t="str">
        <f>IF(D264="","",VLOOKUP(H264,計算!$B$16:$C$219,2,FALSE))</f>
        <v/>
      </c>
      <c r="J264" s="44" t="s">
        <v>65</v>
      </c>
      <c r="K264">
        <f t="shared" si="36"/>
        <v>0</v>
      </c>
      <c r="L264" s="52" t="e">
        <f t="shared" si="37"/>
        <v>#VALUE!</v>
      </c>
      <c r="M264" t="e">
        <f t="shared" si="38"/>
        <v>#VALUE!</v>
      </c>
      <c r="N264" t="str">
        <f t="shared" si="39"/>
        <v/>
      </c>
      <c r="O264" s="34" t="str">
        <f t="shared" si="34"/>
        <v/>
      </c>
      <c r="P264" s="34">
        <f>IF(H264="不合格","",'中級(3級～)'!D119)</f>
        <v>0</v>
      </c>
      <c r="Q264" s="34">
        <f>IF(H264="不合格","",'中級(3級～)'!E119)</f>
        <v>0</v>
      </c>
      <c r="R264" s="34">
        <f>IF(H264="不合格","",'中級(3級～)'!F119)</f>
        <v>0</v>
      </c>
      <c r="S264" s="34">
        <f>IF(H264="不合格","",'中級(3級～)'!H119)</f>
        <v>0</v>
      </c>
      <c r="T264" s="34">
        <f>IF(H264="不合格","",'中級(3級～)'!J119)</f>
        <v>0</v>
      </c>
      <c r="U264" t="e">
        <f>IF(H264="不合格",0,VLOOKUP(H264,計算!$U$2:$V$62,2,FALSE))</f>
        <v>#N/A</v>
      </c>
      <c r="V264" t="e">
        <f>IF(U264=0,"不合格",VLOOKUP(U264,計算!$T$3:$V$63,2))</f>
        <v>#N/A</v>
      </c>
      <c r="W264" t="str">
        <f t="shared" si="40"/>
        <v/>
      </c>
      <c r="X264" t="e">
        <f t="shared" si="41"/>
        <v>#N/A</v>
      </c>
      <c r="Y264" t="str">
        <f>IF(D264="","",団体設定!$B$7)</f>
        <v/>
      </c>
      <c r="Z264" t="str">
        <f>IF(D264="","",団体設定!$B$8)</f>
        <v/>
      </c>
    </row>
    <row r="265" spans="1:26" x14ac:dyDescent="0.15">
      <c r="A265">
        <v>264</v>
      </c>
      <c r="B265" s="1" t="str">
        <f>IF(D265="","",'中級(3級～)'!B120)</f>
        <v/>
      </c>
      <c r="C265" s="1" t="str">
        <f>IF(D265="","",'中級(3級～)'!C120)</f>
        <v/>
      </c>
      <c r="D265" t="str">
        <f>'中級(3級～)'!D120&amp;'中級(3級～)'!E120</f>
        <v/>
      </c>
      <c r="E265" t="str">
        <f>IF(D265="","",'中級(3級～)'!F120&amp;"/"&amp;'中級(3級～)'!H120&amp;"/"&amp;'中級(3級～)'!J120)</f>
        <v/>
      </c>
      <c r="F265" s="34" t="str">
        <f>IF(D265="","",団体設定!$B$5&amp;"年"&amp;団体設定!$D$5&amp;団体設定!$E$5&amp;団体設定!$F$5&amp;団体設定!$G$5)</f>
        <v/>
      </c>
      <c r="G265" s="33" t="str">
        <f t="shared" si="35"/>
        <v/>
      </c>
      <c r="H265" t="str">
        <f>'中級(3級～)'!Z120</f>
        <v/>
      </c>
      <c r="I265" t="str">
        <f>IF(D265="","",VLOOKUP(H265,計算!$B$16:$C$219,2,FALSE))</f>
        <v/>
      </c>
      <c r="J265" s="44" t="s">
        <v>65</v>
      </c>
      <c r="K265">
        <f t="shared" si="36"/>
        <v>0</v>
      </c>
      <c r="L265" s="52" t="e">
        <f t="shared" si="37"/>
        <v>#VALUE!</v>
      </c>
      <c r="M265" t="e">
        <f t="shared" si="38"/>
        <v>#VALUE!</v>
      </c>
      <c r="N265" t="str">
        <f t="shared" si="39"/>
        <v/>
      </c>
      <c r="O265" s="34" t="str">
        <f t="shared" si="34"/>
        <v/>
      </c>
      <c r="P265" s="34">
        <f>IF(H265="不合格","",'中級(3級～)'!D120)</f>
        <v>0</v>
      </c>
      <c r="Q265" s="34">
        <f>IF(H265="不合格","",'中級(3級～)'!E120)</f>
        <v>0</v>
      </c>
      <c r="R265" s="34">
        <f>IF(H265="不合格","",'中級(3級～)'!F120)</f>
        <v>0</v>
      </c>
      <c r="S265" s="34">
        <f>IF(H265="不合格","",'中級(3級～)'!H120)</f>
        <v>0</v>
      </c>
      <c r="T265" s="34">
        <f>IF(H265="不合格","",'中級(3級～)'!J120)</f>
        <v>0</v>
      </c>
      <c r="U265" t="e">
        <f>IF(H265="不合格",0,VLOOKUP(H265,計算!$U$2:$V$62,2,FALSE))</f>
        <v>#N/A</v>
      </c>
      <c r="V265" t="e">
        <f>IF(U265=0,"不合格",VLOOKUP(U265,計算!$T$3:$V$63,2))</f>
        <v>#N/A</v>
      </c>
      <c r="W265" t="str">
        <f t="shared" si="40"/>
        <v/>
      </c>
      <c r="X265" t="e">
        <f t="shared" si="41"/>
        <v>#N/A</v>
      </c>
      <c r="Y265" t="str">
        <f>IF(D265="","",団体設定!$B$7)</f>
        <v/>
      </c>
      <c r="Z265" t="str">
        <f>IF(D265="","",団体設定!$B$8)</f>
        <v/>
      </c>
    </row>
    <row r="266" spans="1:26" x14ac:dyDescent="0.15">
      <c r="A266">
        <v>265</v>
      </c>
      <c r="B266" s="1" t="str">
        <f>IF(D266="","",'中級(3級～)'!B121)</f>
        <v/>
      </c>
      <c r="C266" s="1" t="str">
        <f>IF(D266="","",'中級(3級～)'!C121)</f>
        <v/>
      </c>
      <c r="D266" t="str">
        <f>'中級(3級～)'!D121&amp;'中級(3級～)'!E121</f>
        <v/>
      </c>
      <c r="E266" t="str">
        <f>IF(D266="","",'中級(3級～)'!F121&amp;"/"&amp;'中級(3級～)'!H121&amp;"/"&amp;'中級(3級～)'!J121)</f>
        <v/>
      </c>
      <c r="F266" s="34" t="str">
        <f>IF(D266="","",団体設定!$B$5&amp;"年"&amp;団体設定!$D$5&amp;団体設定!$E$5&amp;団体設定!$F$5&amp;団体設定!$G$5)</f>
        <v/>
      </c>
      <c r="G266" s="33" t="str">
        <f t="shared" si="35"/>
        <v/>
      </c>
      <c r="H266" t="str">
        <f>'中級(3級～)'!Z121</f>
        <v/>
      </c>
      <c r="I266" t="str">
        <f>IF(D266="","",VLOOKUP(H266,計算!$B$16:$C$219,2,FALSE))</f>
        <v/>
      </c>
      <c r="J266" s="44" t="s">
        <v>65</v>
      </c>
      <c r="K266">
        <f t="shared" si="36"/>
        <v>0</v>
      </c>
      <c r="L266" s="52" t="e">
        <f t="shared" si="37"/>
        <v>#VALUE!</v>
      </c>
      <c r="M266" t="e">
        <f t="shared" si="38"/>
        <v>#VALUE!</v>
      </c>
      <c r="N266" t="str">
        <f t="shared" si="39"/>
        <v/>
      </c>
      <c r="O266" s="34" t="str">
        <f t="shared" si="34"/>
        <v/>
      </c>
      <c r="P266" s="34">
        <f>IF(H266="不合格","",'中級(3級～)'!D121)</f>
        <v>0</v>
      </c>
      <c r="Q266" s="34">
        <f>IF(H266="不合格","",'中級(3級～)'!E121)</f>
        <v>0</v>
      </c>
      <c r="R266" s="34">
        <f>IF(H266="不合格","",'中級(3級～)'!F121)</f>
        <v>0</v>
      </c>
      <c r="S266" s="34">
        <f>IF(H266="不合格","",'中級(3級～)'!H121)</f>
        <v>0</v>
      </c>
      <c r="T266" s="34">
        <f>IF(H266="不合格","",'中級(3級～)'!J121)</f>
        <v>0</v>
      </c>
      <c r="U266" t="e">
        <f>IF(H266="不合格",0,VLOOKUP(H266,計算!$U$2:$V$62,2,FALSE))</f>
        <v>#N/A</v>
      </c>
      <c r="V266" t="e">
        <f>IF(U266=0,"不合格",VLOOKUP(U266,計算!$T$3:$V$63,2))</f>
        <v>#N/A</v>
      </c>
      <c r="W266" t="str">
        <f t="shared" si="40"/>
        <v/>
      </c>
      <c r="X266" t="e">
        <f t="shared" si="41"/>
        <v>#N/A</v>
      </c>
      <c r="Y266" t="str">
        <f>IF(D266="","",団体設定!$B$7)</f>
        <v/>
      </c>
      <c r="Z266" t="str">
        <f>IF(D266="","",団体設定!$B$8)</f>
        <v/>
      </c>
    </row>
    <row r="267" spans="1:26" x14ac:dyDescent="0.15">
      <c r="A267">
        <v>266</v>
      </c>
      <c r="B267" s="1" t="str">
        <f>IF(D267="","",'中級(3級～)'!B122)</f>
        <v/>
      </c>
      <c r="C267" s="1" t="str">
        <f>IF(D267="","",'中級(3級～)'!C122)</f>
        <v/>
      </c>
      <c r="D267" t="str">
        <f>'中級(3級～)'!D122&amp;'中級(3級～)'!E122</f>
        <v/>
      </c>
      <c r="E267" t="str">
        <f>IF(D267="","",'中級(3級～)'!F122&amp;"/"&amp;'中級(3級～)'!H122&amp;"/"&amp;'中級(3級～)'!J122)</f>
        <v/>
      </c>
      <c r="F267" s="34" t="str">
        <f>IF(D267="","",団体設定!$B$5&amp;"年"&amp;団体設定!$D$5&amp;団体設定!$E$5&amp;団体設定!$F$5&amp;団体設定!$G$5)</f>
        <v/>
      </c>
      <c r="G267" s="33" t="str">
        <f t="shared" si="35"/>
        <v/>
      </c>
      <c r="H267" t="str">
        <f>'中級(3級～)'!Z122</f>
        <v/>
      </c>
      <c r="I267" t="str">
        <f>IF(D267="","",VLOOKUP(H267,計算!$B$16:$C$219,2,FALSE))</f>
        <v/>
      </c>
      <c r="J267" s="44" t="s">
        <v>65</v>
      </c>
      <c r="K267">
        <f t="shared" si="36"/>
        <v>0</v>
      </c>
      <c r="L267" s="52" t="e">
        <f t="shared" si="37"/>
        <v>#VALUE!</v>
      </c>
      <c r="M267" t="e">
        <f t="shared" si="38"/>
        <v>#VALUE!</v>
      </c>
      <c r="N267" t="str">
        <f t="shared" si="39"/>
        <v/>
      </c>
      <c r="O267" s="34" t="str">
        <f t="shared" si="34"/>
        <v/>
      </c>
      <c r="P267" s="34">
        <f>IF(H267="不合格","",'中級(3級～)'!D122)</f>
        <v>0</v>
      </c>
      <c r="Q267" s="34">
        <f>IF(H267="不合格","",'中級(3級～)'!E122)</f>
        <v>0</v>
      </c>
      <c r="R267" s="34">
        <f>IF(H267="不合格","",'中級(3級～)'!F122)</f>
        <v>0</v>
      </c>
      <c r="S267" s="34">
        <f>IF(H267="不合格","",'中級(3級～)'!H122)</f>
        <v>0</v>
      </c>
      <c r="T267" s="34">
        <f>IF(H267="不合格","",'中級(3級～)'!J122)</f>
        <v>0</v>
      </c>
      <c r="U267" t="e">
        <f>IF(H267="不合格",0,VLOOKUP(H267,計算!$U$2:$V$62,2,FALSE))</f>
        <v>#N/A</v>
      </c>
      <c r="V267" t="e">
        <f>IF(U267=0,"不合格",VLOOKUP(U267,計算!$T$3:$V$63,2))</f>
        <v>#N/A</v>
      </c>
      <c r="W267" t="str">
        <f t="shared" si="40"/>
        <v/>
      </c>
      <c r="X267" t="e">
        <f t="shared" si="41"/>
        <v>#N/A</v>
      </c>
      <c r="Y267" t="str">
        <f>IF(D267="","",団体設定!$B$7)</f>
        <v/>
      </c>
      <c r="Z267" t="str">
        <f>IF(D267="","",団体設定!$B$8)</f>
        <v/>
      </c>
    </row>
    <row r="268" spans="1:26" x14ac:dyDescent="0.15">
      <c r="A268">
        <v>267</v>
      </c>
      <c r="B268" s="1" t="str">
        <f>IF(D268="","",'中級(3級～)'!B123)</f>
        <v/>
      </c>
      <c r="C268" s="1" t="str">
        <f>IF(D268="","",'中級(3級～)'!C123)</f>
        <v/>
      </c>
      <c r="D268" t="str">
        <f>'中級(3級～)'!D123&amp;'中級(3級～)'!E123</f>
        <v/>
      </c>
      <c r="E268" t="str">
        <f>IF(D268="","",'中級(3級～)'!F123&amp;"/"&amp;'中級(3級～)'!H123&amp;"/"&amp;'中級(3級～)'!J123)</f>
        <v/>
      </c>
      <c r="F268" s="34" t="str">
        <f>IF(D268="","",団体設定!$B$5&amp;"年"&amp;団体設定!$D$5&amp;団体設定!$E$5&amp;団体設定!$F$5&amp;団体設定!$G$5)</f>
        <v/>
      </c>
      <c r="G268" s="33" t="str">
        <f t="shared" si="35"/>
        <v/>
      </c>
      <c r="H268" t="str">
        <f>'中級(3級～)'!Z123</f>
        <v/>
      </c>
      <c r="I268" t="str">
        <f>IF(D268="","",VLOOKUP(H268,計算!$B$16:$C$219,2,FALSE))</f>
        <v/>
      </c>
      <c r="J268" s="44" t="s">
        <v>65</v>
      </c>
      <c r="K268">
        <f t="shared" si="36"/>
        <v>0</v>
      </c>
      <c r="L268" s="52" t="e">
        <f t="shared" si="37"/>
        <v>#VALUE!</v>
      </c>
      <c r="M268" t="e">
        <f t="shared" si="38"/>
        <v>#VALUE!</v>
      </c>
      <c r="N268" t="str">
        <f t="shared" si="39"/>
        <v/>
      </c>
      <c r="O268" s="34" t="str">
        <f t="shared" si="34"/>
        <v/>
      </c>
      <c r="P268" s="34">
        <f>IF(H268="不合格","",'中級(3級～)'!D123)</f>
        <v>0</v>
      </c>
      <c r="Q268" s="34">
        <f>IF(H268="不合格","",'中級(3級～)'!E123)</f>
        <v>0</v>
      </c>
      <c r="R268" s="34">
        <f>IF(H268="不合格","",'中級(3級～)'!F123)</f>
        <v>0</v>
      </c>
      <c r="S268" s="34">
        <f>IF(H268="不合格","",'中級(3級～)'!H123)</f>
        <v>0</v>
      </c>
      <c r="T268" s="34">
        <f>IF(H268="不合格","",'中級(3級～)'!J123)</f>
        <v>0</v>
      </c>
      <c r="U268" t="e">
        <f>IF(H268="不合格",0,VLOOKUP(H268,計算!$U$2:$V$62,2,FALSE))</f>
        <v>#N/A</v>
      </c>
      <c r="V268" t="e">
        <f>IF(U268=0,"不合格",VLOOKUP(U268,計算!$T$3:$V$63,2))</f>
        <v>#N/A</v>
      </c>
      <c r="W268" t="str">
        <f t="shared" si="40"/>
        <v/>
      </c>
      <c r="X268" t="e">
        <f t="shared" si="41"/>
        <v>#N/A</v>
      </c>
      <c r="Y268" t="str">
        <f>IF(D268="","",団体設定!$B$7)</f>
        <v/>
      </c>
      <c r="Z268" t="str">
        <f>IF(D268="","",団体設定!$B$8)</f>
        <v/>
      </c>
    </row>
    <row r="269" spans="1:26" x14ac:dyDescent="0.15">
      <c r="A269">
        <v>268</v>
      </c>
      <c r="B269" s="1" t="str">
        <f>IF(D269="","",'中級(3級～)'!B124)</f>
        <v/>
      </c>
      <c r="C269" s="1" t="str">
        <f>IF(D269="","",'中級(3級～)'!C124)</f>
        <v/>
      </c>
      <c r="D269" t="str">
        <f>'中級(3級～)'!D124&amp;'中級(3級～)'!E124</f>
        <v/>
      </c>
      <c r="E269" t="str">
        <f>IF(D269="","",'中級(3級～)'!F124&amp;"/"&amp;'中級(3級～)'!H124&amp;"/"&amp;'中級(3級～)'!J124)</f>
        <v/>
      </c>
      <c r="F269" s="34" t="str">
        <f>IF(D269="","",団体設定!$B$5&amp;"年"&amp;団体設定!$D$5&amp;団体設定!$E$5&amp;団体設定!$F$5&amp;団体設定!$G$5)</f>
        <v/>
      </c>
      <c r="G269" s="33" t="str">
        <f t="shared" si="35"/>
        <v/>
      </c>
      <c r="H269" t="str">
        <f>'中級(3級～)'!Z124</f>
        <v/>
      </c>
      <c r="I269" t="str">
        <f>IF(D269="","",VLOOKUP(H269,計算!$B$16:$C$219,2,FALSE))</f>
        <v/>
      </c>
      <c r="J269" s="44" t="s">
        <v>65</v>
      </c>
      <c r="K269">
        <f t="shared" si="36"/>
        <v>0</v>
      </c>
      <c r="L269" s="52" t="e">
        <f t="shared" si="37"/>
        <v>#VALUE!</v>
      </c>
      <c r="M269" t="e">
        <f t="shared" si="38"/>
        <v>#VALUE!</v>
      </c>
      <c r="N269" t="str">
        <f t="shared" si="39"/>
        <v/>
      </c>
      <c r="O269" s="34" t="str">
        <f t="shared" si="34"/>
        <v/>
      </c>
      <c r="P269" s="34">
        <f>IF(H269="不合格","",'中級(3級～)'!D124)</f>
        <v>0</v>
      </c>
      <c r="Q269" s="34">
        <f>IF(H269="不合格","",'中級(3級～)'!E124)</f>
        <v>0</v>
      </c>
      <c r="R269" s="34">
        <f>IF(H269="不合格","",'中級(3級～)'!F124)</f>
        <v>0</v>
      </c>
      <c r="S269" s="34">
        <f>IF(H269="不合格","",'中級(3級～)'!H124)</f>
        <v>0</v>
      </c>
      <c r="T269" s="34">
        <f>IF(H269="不合格","",'中級(3級～)'!J124)</f>
        <v>0</v>
      </c>
      <c r="U269" t="e">
        <f>IF(H269="不合格",0,VLOOKUP(H269,計算!$U$2:$V$62,2,FALSE))</f>
        <v>#N/A</v>
      </c>
      <c r="V269" t="e">
        <f>IF(U269=0,"不合格",VLOOKUP(U269,計算!$T$3:$V$63,2))</f>
        <v>#N/A</v>
      </c>
      <c r="W269" t="str">
        <f t="shared" si="40"/>
        <v/>
      </c>
      <c r="X269" t="e">
        <f t="shared" si="41"/>
        <v>#N/A</v>
      </c>
      <c r="Y269" t="str">
        <f>IF(D269="","",団体設定!$B$7)</f>
        <v/>
      </c>
      <c r="Z269" t="str">
        <f>IF(D269="","",団体設定!$B$8)</f>
        <v/>
      </c>
    </row>
    <row r="270" spans="1:26" x14ac:dyDescent="0.15">
      <c r="A270">
        <v>269</v>
      </c>
      <c r="B270" s="1" t="str">
        <f>IF(D270="","",'中級(3級～)'!B125)</f>
        <v/>
      </c>
      <c r="C270" s="1" t="str">
        <f>IF(D270="","",'中級(3級～)'!C125)</f>
        <v/>
      </c>
      <c r="D270" t="str">
        <f>'中級(3級～)'!D125&amp;'中級(3級～)'!E125</f>
        <v/>
      </c>
      <c r="E270" t="str">
        <f>IF(D270="","",'中級(3級～)'!F125&amp;"/"&amp;'中級(3級～)'!H125&amp;"/"&amp;'中級(3級～)'!J125)</f>
        <v/>
      </c>
      <c r="F270" s="34" t="str">
        <f>IF(D270="","",団体設定!$B$5&amp;"年"&amp;団体設定!$D$5&amp;団体設定!$E$5&amp;団体設定!$F$5&amp;団体設定!$G$5)</f>
        <v/>
      </c>
      <c r="G270" s="33" t="str">
        <f t="shared" si="35"/>
        <v/>
      </c>
      <c r="H270" t="str">
        <f>'中級(3級～)'!Z125</f>
        <v/>
      </c>
      <c r="I270" t="str">
        <f>IF(D270="","",VLOOKUP(H270,計算!$B$16:$C$219,2,FALSE))</f>
        <v/>
      </c>
      <c r="J270" s="44" t="s">
        <v>65</v>
      </c>
      <c r="K270">
        <f t="shared" si="36"/>
        <v>0</v>
      </c>
      <c r="L270" s="52" t="e">
        <f t="shared" si="37"/>
        <v>#VALUE!</v>
      </c>
      <c r="M270" t="e">
        <f t="shared" si="38"/>
        <v>#VALUE!</v>
      </c>
      <c r="N270" t="str">
        <f t="shared" si="39"/>
        <v/>
      </c>
      <c r="O270" s="34" t="str">
        <f t="shared" si="34"/>
        <v/>
      </c>
      <c r="P270" s="34">
        <f>IF(H270="不合格","",'中級(3級～)'!D125)</f>
        <v>0</v>
      </c>
      <c r="Q270" s="34">
        <f>IF(H270="不合格","",'中級(3級～)'!E125)</f>
        <v>0</v>
      </c>
      <c r="R270" s="34">
        <f>IF(H270="不合格","",'中級(3級～)'!F125)</f>
        <v>0</v>
      </c>
      <c r="S270" s="34">
        <f>IF(H270="不合格","",'中級(3級～)'!H125)</f>
        <v>0</v>
      </c>
      <c r="T270" s="34">
        <f>IF(H270="不合格","",'中級(3級～)'!J125)</f>
        <v>0</v>
      </c>
      <c r="U270" t="e">
        <f>IF(H270="不合格",0,VLOOKUP(H270,計算!$U$2:$V$62,2,FALSE))</f>
        <v>#N/A</v>
      </c>
      <c r="V270" t="e">
        <f>IF(U270=0,"不合格",VLOOKUP(U270,計算!$T$3:$V$63,2))</f>
        <v>#N/A</v>
      </c>
      <c r="W270" t="str">
        <f t="shared" si="40"/>
        <v/>
      </c>
      <c r="X270" t="e">
        <f t="shared" si="41"/>
        <v>#N/A</v>
      </c>
      <c r="Y270" t="str">
        <f>IF(D270="","",団体設定!$B$7)</f>
        <v/>
      </c>
      <c r="Z270" t="str">
        <f>IF(D270="","",団体設定!$B$8)</f>
        <v/>
      </c>
    </row>
    <row r="271" spans="1:26" x14ac:dyDescent="0.15">
      <c r="A271">
        <v>270</v>
      </c>
      <c r="B271" s="1" t="str">
        <f>IF(D271="","",'中級(3級～)'!B126)</f>
        <v/>
      </c>
      <c r="C271" s="1" t="str">
        <f>IF(D271="","",'中級(3級～)'!C126)</f>
        <v/>
      </c>
      <c r="D271" t="str">
        <f>'中級(3級～)'!D126&amp;'中級(3級～)'!E126</f>
        <v/>
      </c>
      <c r="E271" t="str">
        <f>IF(D271="","",'中級(3級～)'!F126&amp;"/"&amp;'中級(3級～)'!H126&amp;"/"&amp;'中級(3級～)'!J126)</f>
        <v/>
      </c>
      <c r="F271" s="34" t="str">
        <f>IF(D271="","",団体設定!$B$5&amp;"年"&amp;団体設定!$D$5&amp;団体設定!$E$5&amp;団体設定!$F$5&amp;団体設定!$G$5)</f>
        <v/>
      </c>
      <c r="G271" s="33" t="str">
        <f t="shared" si="35"/>
        <v/>
      </c>
      <c r="H271" t="str">
        <f>'中級(3級～)'!Z126</f>
        <v/>
      </c>
      <c r="I271" t="str">
        <f>IF(D271="","",VLOOKUP(H271,計算!$B$16:$C$219,2,FALSE))</f>
        <v/>
      </c>
      <c r="J271" s="44" t="s">
        <v>65</v>
      </c>
      <c r="K271">
        <f t="shared" si="36"/>
        <v>0</v>
      </c>
      <c r="L271" s="52" t="e">
        <f t="shared" si="37"/>
        <v>#VALUE!</v>
      </c>
      <c r="M271" t="e">
        <f t="shared" si="38"/>
        <v>#VALUE!</v>
      </c>
      <c r="N271" t="str">
        <f t="shared" si="39"/>
        <v/>
      </c>
      <c r="O271" s="34" t="str">
        <f t="shared" si="34"/>
        <v/>
      </c>
      <c r="P271" s="34">
        <f>IF(H271="不合格","",'中級(3級～)'!D126)</f>
        <v>0</v>
      </c>
      <c r="Q271" s="34">
        <f>IF(H271="不合格","",'中級(3級～)'!E126)</f>
        <v>0</v>
      </c>
      <c r="R271" s="34">
        <f>IF(H271="不合格","",'中級(3級～)'!F126)</f>
        <v>0</v>
      </c>
      <c r="S271" s="34">
        <f>IF(H271="不合格","",'中級(3級～)'!H126)</f>
        <v>0</v>
      </c>
      <c r="T271" s="34">
        <f>IF(H271="不合格","",'中級(3級～)'!J126)</f>
        <v>0</v>
      </c>
      <c r="U271" t="e">
        <f>IF(H271="不合格",0,VLOOKUP(H271,計算!$U$2:$V$62,2,FALSE))</f>
        <v>#N/A</v>
      </c>
      <c r="V271" t="e">
        <f>IF(U271=0,"不合格",VLOOKUP(U271,計算!$T$3:$V$63,2))</f>
        <v>#N/A</v>
      </c>
      <c r="W271" t="str">
        <f t="shared" si="40"/>
        <v/>
      </c>
      <c r="X271" t="e">
        <f t="shared" si="41"/>
        <v>#N/A</v>
      </c>
      <c r="Y271" t="str">
        <f>IF(D271="","",団体設定!$B$7)</f>
        <v/>
      </c>
      <c r="Z271" t="str">
        <f>IF(D271="","",団体設定!$B$8)</f>
        <v/>
      </c>
    </row>
    <row r="272" spans="1:26" x14ac:dyDescent="0.15">
      <c r="A272">
        <v>271</v>
      </c>
      <c r="B272" s="1" t="str">
        <f>IF(D272="","",'中級(3級～)'!B127)</f>
        <v/>
      </c>
      <c r="C272" s="1" t="str">
        <f>IF(D272="","",'中級(3級～)'!C127)</f>
        <v/>
      </c>
      <c r="D272" t="str">
        <f>'中級(3級～)'!D127&amp;'中級(3級～)'!E127</f>
        <v/>
      </c>
      <c r="E272" t="str">
        <f>IF(D272="","",'中級(3級～)'!F127&amp;"/"&amp;'中級(3級～)'!H127&amp;"/"&amp;'中級(3級～)'!J127)</f>
        <v/>
      </c>
      <c r="F272" s="34" t="str">
        <f>IF(D272="","",団体設定!$B$5&amp;"年"&amp;団体設定!$D$5&amp;団体設定!$E$5&amp;団体設定!$F$5&amp;団体設定!$G$5)</f>
        <v/>
      </c>
      <c r="G272" s="33" t="str">
        <f t="shared" si="35"/>
        <v/>
      </c>
      <c r="H272" t="str">
        <f>'中級(3級～)'!Z127</f>
        <v/>
      </c>
      <c r="I272" t="str">
        <f>IF(D272="","",VLOOKUP(H272,計算!$B$16:$C$219,2,FALSE))</f>
        <v/>
      </c>
      <c r="J272" s="44" t="s">
        <v>65</v>
      </c>
      <c r="K272">
        <f t="shared" si="36"/>
        <v>0</v>
      </c>
      <c r="L272" s="52" t="e">
        <f t="shared" si="37"/>
        <v>#VALUE!</v>
      </c>
      <c r="M272" t="e">
        <f t="shared" si="38"/>
        <v>#VALUE!</v>
      </c>
      <c r="N272" t="str">
        <f t="shared" si="39"/>
        <v/>
      </c>
      <c r="O272" s="34" t="str">
        <f t="shared" si="34"/>
        <v/>
      </c>
      <c r="P272" s="34">
        <f>IF(H272="不合格","",'中級(3級～)'!D127)</f>
        <v>0</v>
      </c>
      <c r="Q272" s="34">
        <f>IF(H272="不合格","",'中級(3級～)'!E127)</f>
        <v>0</v>
      </c>
      <c r="R272" s="34">
        <f>IF(H272="不合格","",'中級(3級～)'!F127)</f>
        <v>0</v>
      </c>
      <c r="S272" s="34">
        <f>IF(H272="不合格","",'中級(3級～)'!H127)</f>
        <v>0</v>
      </c>
      <c r="T272" s="34">
        <f>IF(H272="不合格","",'中級(3級～)'!J127)</f>
        <v>0</v>
      </c>
      <c r="U272" t="e">
        <f>IF(H272="不合格",0,VLOOKUP(H272,計算!$U$2:$V$62,2,FALSE))</f>
        <v>#N/A</v>
      </c>
      <c r="V272" t="e">
        <f>IF(U272=0,"不合格",VLOOKUP(U272,計算!$T$3:$V$63,2))</f>
        <v>#N/A</v>
      </c>
      <c r="W272" t="str">
        <f t="shared" si="40"/>
        <v/>
      </c>
      <c r="X272" t="e">
        <f t="shared" si="41"/>
        <v>#N/A</v>
      </c>
      <c r="Y272" t="str">
        <f>IF(D272="","",団体設定!$B$7)</f>
        <v/>
      </c>
      <c r="Z272" t="str">
        <f>IF(D272="","",団体設定!$B$8)</f>
        <v/>
      </c>
    </row>
    <row r="273" spans="1:26" x14ac:dyDescent="0.15">
      <c r="A273">
        <v>272</v>
      </c>
      <c r="B273" s="1" t="str">
        <f>IF(D273="","",'中級(3級～)'!B128)</f>
        <v/>
      </c>
      <c r="C273" s="1" t="str">
        <f>IF(D273="","",'中級(3級～)'!C128)</f>
        <v/>
      </c>
      <c r="D273" t="str">
        <f>'中級(3級～)'!D128&amp;'中級(3級～)'!E128</f>
        <v/>
      </c>
      <c r="E273" t="str">
        <f>IF(D273="","",'中級(3級～)'!F128&amp;"/"&amp;'中級(3級～)'!H128&amp;"/"&amp;'中級(3級～)'!J128)</f>
        <v/>
      </c>
      <c r="F273" s="34" t="str">
        <f>IF(D273="","",団体設定!$B$5&amp;"年"&amp;団体設定!$D$5&amp;団体設定!$E$5&amp;団体設定!$F$5&amp;団体設定!$G$5)</f>
        <v/>
      </c>
      <c r="G273" s="33" t="str">
        <f t="shared" si="35"/>
        <v/>
      </c>
      <c r="H273" t="str">
        <f>'中級(3級～)'!Z128</f>
        <v/>
      </c>
      <c r="I273" t="str">
        <f>IF(D273="","",VLOOKUP(H273,計算!$B$16:$C$219,2,FALSE))</f>
        <v/>
      </c>
      <c r="J273" s="44" t="s">
        <v>65</v>
      </c>
      <c r="K273">
        <f t="shared" si="36"/>
        <v>0</v>
      </c>
      <c r="L273" s="52" t="e">
        <f t="shared" si="37"/>
        <v>#VALUE!</v>
      </c>
      <c r="M273" t="e">
        <f t="shared" si="38"/>
        <v>#VALUE!</v>
      </c>
      <c r="N273" t="str">
        <f t="shared" si="39"/>
        <v/>
      </c>
      <c r="O273" s="34" t="str">
        <f t="shared" si="34"/>
        <v/>
      </c>
      <c r="P273" s="34">
        <f>IF(H273="不合格","",'中級(3級～)'!D128)</f>
        <v>0</v>
      </c>
      <c r="Q273" s="34">
        <f>IF(H273="不合格","",'中級(3級～)'!E128)</f>
        <v>0</v>
      </c>
      <c r="R273" s="34">
        <f>IF(H273="不合格","",'中級(3級～)'!F128)</f>
        <v>0</v>
      </c>
      <c r="S273" s="34">
        <f>IF(H273="不合格","",'中級(3級～)'!H128)</f>
        <v>0</v>
      </c>
      <c r="T273" s="34">
        <f>IF(H273="不合格","",'中級(3級～)'!J128)</f>
        <v>0</v>
      </c>
      <c r="U273" t="e">
        <f>IF(H273="不合格",0,VLOOKUP(H273,計算!$U$2:$V$62,2,FALSE))</f>
        <v>#N/A</v>
      </c>
      <c r="V273" t="e">
        <f>IF(U273=0,"不合格",VLOOKUP(U273,計算!$T$3:$V$63,2))</f>
        <v>#N/A</v>
      </c>
      <c r="W273" t="str">
        <f t="shared" si="40"/>
        <v/>
      </c>
      <c r="X273" t="e">
        <f t="shared" si="41"/>
        <v>#N/A</v>
      </c>
      <c r="Y273" t="str">
        <f>IF(D273="","",団体設定!$B$7)</f>
        <v/>
      </c>
      <c r="Z273" t="str">
        <f>IF(D273="","",団体設定!$B$8)</f>
        <v/>
      </c>
    </row>
    <row r="274" spans="1:26" x14ac:dyDescent="0.15">
      <c r="A274">
        <v>273</v>
      </c>
      <c r="B274" s="1" t="str">
        <f>IF(D274="","",'中級(3級～)'!B129)</f>
        <v/>
      </c>
      <c r="C274" s="1" t="str">
        <f>IF(D274="","",'中級(3級～)'!C129)</f>
        <v/>
      </c>
      <c r="D274" t="str">
        <f>'中級(3級～)'!D129&amp;'中級(3級～)'!E129</f>
        <v/>
      </c>
      <c r="E274" t="str">
        <f>IF(D274="","",'中級(3級～)'!F129&amp;"/"&amp;'中級(3級～)'!H129&amp;"/"&amp;'中級(3級～)'!J129)</f>
        <v/>
      </c>
      <c r="F274" s="34" t="str">
        <f>IF(D274="","",団体設定!$B$5&amp;"年"&amp;団体設定!$D$5&amp;団体設定!$E$5&amp;団体設定!$F$5&amp;団体設定!$G$5)</f>
        <v/>
      </c>
      <c r="G274" s="33" t="str">
        <f t="shared" si="35"/>
        <v/>
      </c>
      <c r="H274" t="str">
        <f>'中級(3級～)'!Z129</f>
        <v/>
      </c>
      <c r="I274" t="str">
        <f>IF(D274="","",VLOOKUP(H274,計算!$B$16:$C$219,2,FALSE))</f>
        <v/>
      </c>
      <c r="J274" s="44" t="s">
        <v>65</v>
      </c>
      <c r="K274">
        <f t="shared" si="36"/>
        <v>0</v>
      </c>
      <c r="L274" s="52" t="e">
        <f t="shared" si="37"/>
        <v>#VALUE!</v>
      </c>
      <c r="M274" t="e">
        <f t="shared" si="38"/>
        <v>#VALUE!</v>
      </c>
      <c r="N274" t="str">
        <f t="shared" si="39"/>
        <v/>
      </c>
      <c r="O274" s="34" t="str">
        <f t="shared" si="34"/>
        <v/>
      </c>
      <c r="P274" s="34">
        <f>IF(H274="不合格","",'中級(3級～)'!D129)</f>
        <v>0</v>
      </c>
      <c r="Q274" s="34">
        <f>IF(H274="不合格","",'中級(3級～)'!E129)</f>
        <v>0</v>
      </c>
      <c r="R274" s="34">
        <f>IF(H274="不合格","",'中級(3級～)'!F129)</f>
        <v>0</v>
      </c>
      <c r="S274" s="34">
        <f>IF(H274="不合格","",'中級(3級～)'!H129)</f>
        <v>0</v>
      </c>
      <c r="T274" s="34">
        <f>IF(H274="不合格","",'中級(3級～)'!J129)</f>
        <v>0</v>
      </c>
      <c r="U274" t="e">
        <f>IF(H274="不合格",0,VLOOKUP(H274,計算!$U$2:$V$62,2,FALSE))</f>
        <v>#N/A</v>
      </c>
      <c r="V274" t="e">
        <f>IF(U274=0,"不合格",VLOOKUP(U274,計算!$T$3:$V$63,2))</f>
        <v>#N/A</v>
      </c>
      <c r="W274" t="str">
        <f t="shared" si="40"/>
        <v/>
      </c>
      <c r="X274" t="e">
        <f t="shared" si="41"/>
        <v>#N/A</v>
      </c>
      <c r="Y274" t="str">
        <f>IF(D274="","",団体設定!$B$7)</f>
        <v/>
      </c>
      <c r="Z274" t="str">
        <f>IF(D274="","",団体設定!$B$8)</f>
        <v/>
      </c>
    </row>
    <row r="275" spans="1:26" x14ac:dyDescent="0.15">
      <c r="A275">
        <v>274</v>
      </c>
      <c r="B275" s="1" t="str">
        <f>IF(D275="","",'中級(3級～)'!B130)</f>
        <v/>
      </c>
      <c r="C275" s="1" t="str">
        <f>IF(D275="","",'中級(3級～)'!C130)</f>
        <v/>
      </c>
      <c r="D275" t="str">
        <f>'中級(3級～)'!D130&amp;'中級(3級～)'!E130</f>
        <v/>
      </c>
      <c r="E275" t="str">
        <f>IF(D275="","",'中級(3級～)'!F130&amp;"/"&amp;'中級(3級～)'!H130&amp;"/"&amp;'中級(3級～)'!J130)</f>
        <v/>
      </c>
      <c r="F275" s="34" t="str">
        <f>IF(D275="","",団体設定!$B$5&amp;"年"&amp;団体設定!$D$5&amp;団体設定!$E$5&amp;団体設定!$F$5&amp;団体設定!$G$5)</f>
        <v/>
      </c>
      <c r="G275" s="33" t="str">
        <f t="shared" si="35"/>
        <v/>
      </c>
      <c r="H275" t="str">
        <f>'中級(3級～)'!Z130</f>
        <v/>
      </c>
      <c r="I275" t="str">
        <f>IF(D275="","",VLOOKUP(H275,計算!$B$16:$C$219,2,FALSE))</f>
        <v/>
      </c>
      <c r="J275" s="44" t="s">
        <v>65</v>
      </c>
      <c r="K275">
        <f t="shared" si="36"/>
        <v>0</v>
      </c>
      <c r="L275" s="52" t="e">
        <f t="shared" si="37"/>
        <v>#VALUE!</v>
      </c>
      <c r="M275" t="e">
        <f t="shared" si="38"/>
        <v>#VALUE!</v>
      </c>
      <c r="N275" t="str">
        <f t="shared" si="39"/>
        <v/>
      </c>
      <c r="O275" s="34" t="str">
        <f t="shared" si="34"/>
        <v/>
      </c>
      <c r="P275" s="34">
        <f>IF(H275="不合格","",'中級(3級～)'!D130)</f>
        <v>0</v>
      </c>
      <c r="Q275" s="34">
        <f>IF(H275="不合格","",'中級(3級～)'!E130)</f>
        <v>0</v>
      </c>
      <c r="R275" s="34">
        <f>IF(H275="不合格","",'中級(3級～)'!F130)</f>
        <v>0</v>
      </c>
      <c r="S275" s="34">
        <f>IF(H275="不合格","",'中級(3級～)'!H130)</f>
        <v>0</v>
      </c>
      <c r="T275" s="34">
        <f>IF(H275="不合格","",'中級(3級～)'!J130)</f>
        <v>0</v>
      </c>
      <c r="U275" t="e">
        <f>IF(H275="不合格",0,VLOOKUP(H275,計算!$U$2:$V$62,2,FALSE))</f>
        <v>#N/A</v>
      </c>
      <c r="V275" t="e">
        <f>IF(U275=0,"不合格",VLOOKUP(U275,計算!$T$3:$V$63,2))</f>
        <v>#N/A</v>
      </c>
      <c r="W275" t="str">
        <f t="shared" si="40"/>
        <v/>
      </c>
      <c r="X275" t="e">
        <f t="shared" si="41"/>
        <v>#N/A</v>
      </c>
      <c r="Y275" t="str">
        <f>IF(D275="","",団体設定!$B$7)</f>
        <v/>
      </c>
      <c r="Z275" t="str">
        <f>IF(D275="","",団体設定!$B$8)</f>
        <v/>
      </c>
    </row>
    <row r="276" spans="1:26" x14ac:dyDescent="0.15">
      <c r="A276">
        <v>275</v>
      </c>
      <c r="B276" s="1" t="str">
        <f>IF(D276="","",'中級(3級～)'!B131)</f>
        <v/>
      </c>
      <c r="C276" s="1" t="str">
        <f>IF(D276="","",'中級(3級～)'!C131)</f>
        <v/>
      </c>
      <c r="D276" t="str">
        <f>'中級(3級～)'!D131&amp;'中級(3級～)'!E131</f>
        <v/>
      </c>
      <c r="E276" t="str">
        <f>IF(D276="","",'中級(3級～)'!F131&amp;"/"&amp;'中級(3級～)'!H131&amp;"/"&amp;'中級(3級～)'!J131)</f>
        <v/>
      </c>
      <c r="F276" s="34" t="str">
        <f>IF(D276="","",団体設定!$B$5&amp;"年"&amp;団体設定!$D$5&amp;団体設定!$E$5&amp;団体設定!$F$5&amp;団体設定!$G$5)</f>
        <v/>
      </c>
      <c r="G276" s="33" t="str">
        <f t="shared" si="35"/>
        <v/>
      </c>
      <c r="H276" t="str">
        <f>'中級(3級～)'!Z131</f>
        <v/>
      </c>
      <c r="I276" t="str">
        <f>IF(D276="","",VLOOKUP(H276,計算!$B$16:$C$219,2,FALSE))</f>
        <v/>
      </c>
      <c r="J276" s="44" t="s">
        <v>65</v>
      </c>
      <c r="K276">
        <f t="shared" si="36"/>
        <v>0</v>
      </c>
      <c r="L276" s="52" t="e">
        <f t="shared" si="37"/>
        <v>#VALUE!</v>
      </c>
      <c r="M276" t="e">
        <f t="shared" si="38"/>
        <v>#VALUE!</v>
      </c>
      <c r="N276" t="str">
        <f t="shared" si="39"/>
        <v/>
      </c>
      <c r="O276" s="34" t="str">
        <f t="shared" si="34"/>
        <v/>
      </c>
      <c r="P276" s="34">
        <f>IF(H276="不合格","",'中級(3級～)'!D131)</f>
        <v>0</v>
      </c>
      <c r="Q276" s="34">
        <f>IF(H276="不合格","",'中級(3級～)'!E131)</f>
        <v>0</v>
      </c>
      <c r="R276" s="34">
        <f>IF(H276="不合格","",'中級(3級～)'!F131)</f>
        <v>0</v>
      </c>
      <c r="S276" s="34">
        <f>IF(H276="不合格","",'中級(3級～)'!H131)</f>
        <v>0</v>
      </c>
      <c r="T276" s="34">
        <f>IF(H276="不合格","",'中級(3級～)'!J131)</f>
        <v>0</v>
      </c>
      <c r="U276" t="e">
        <f>IF(H276="不合格",0,VLOOKUP(H276,計算!$U$2:$V$62,2,FALSE))</f>
        <v>#N/A</v>
      </c>
      <c r="V276" t="e">
        <f>IF(U276=0,"不合格",VLOOKUP(U276,計算!$T$3:$V$63,2))</f>
        <v>#N/A</v>
      </c>
      <c r="W276" t="str">
        <f t="shared" si="40"/>
        <v/>
      </c>
      <c r="X276" t="e">
        <f t="shared" si="41"/>
        <v>#N/A</v>
      </c>
      <c r="Y276" t="str">
        <f>IF(D276="","",団体設定!$B$7)</f>
        <v/>
      </c>
      <c r="Z276" t="str">
        <f>IF(D276="","",団体設定!$B$8)</f>
        <v/>
      </c>
    </row>
    <row r="277" spans="1:26" x14ac:dyDescent="0.15">
      <c r="A277">
        <v>276</v>
      </c>
      <c r="B277" s="1" t="str">
        <f>IF(D277="","",'中級(3級～)'!B132)</f>
        <v/>
      </c>
      <c r="C277" s="1" t="str">
        <f>IF(D277="","",'中級(3級～)'!C132)</f>
        <v/>
      </c>
      <c r="D277" t="str">
        <f>'中級(3級～)'!D132&amp;'中級(3級～)'!E132</f>
        <v/>
      </c>
      <c r="E277" t="str">
        <f>IF(D277="","",'中級(3級～)'!F132&amp;"/"&amp;'中級(3級～)'!H132&amp;"/"&amp;'中級(3級～)'!J132)</f>
        <v/>
      </c>
      <c r="F277" s="34" t="str">
        <f>IF(D277="","",団体設定!$B$5&amp;"年"&amp;団体設定!$D$5&amp;団体設定!$E$5&amp;団体設定!$F$5&amp;団体設定!$G$5)</f>
        <v/>
      </c>
      <c r="G277" s="33" t="str">
        <f t="shared" si="35"/>
        <v/>
      </c>
      <c r="H277" t="str">
        <f>'中級(3級～)'!Z132</f>
        <v/>
      </c>
      <c r="I277" t="str">
        <f>IF(D277="","",VLOOKUP(H277,計算!$B$16:$C$219,2,FALSE))</f>
        <v/>
      </c>
      <c r="J277" s="44" t="s">
        <v>65</v>
      </c>
      <c r="K277">
        <f t="shared" si="36"/>
        <v>0</v>
      </c>
      <c r="L277" s="52" t="e">
        <f t="shared" si="37"/>
        <v>#VALUE!</v>
      </c>
      <c r="M277" t="e">
        <f t="shared" si="38"/>
        <v>#VALUE!</v>
      </c>
      <c r="N277" t="str">
        <f t="shared" si="39"/>
        <v/>
      </c>
      <c r="O277" s="34" t="str">
        <f t="shared" si="34"/>
        <v/>
      </c>
      <c r="P277" s="34">
        <f>IF(H277="不合格","",'中級(3級～)'!D132)</f>
        <v>0</v>
      </c>
      <c r="Q277" s="34">
        <f>IF(H277="不合格","",'中級(3級～)'!E132)</f>
        <v>0</v>
      </c>
      <c r="R277" s="34">
        <f>IF(H277="不合格","",'中級(3級～)'!F132)</f>
        <v>0</v>
      </c>
      <c r="S277" s="34">
        <f>IF(H277="不合格","",'中級(3級～)'!H132)</f>
        <v>0</v>
      </c>
      <c r="T277" s="34">
        <f>IF(H277="不合格","",'中級(3級～)'!J132)</f>
        <v>0</v>
      </c>
      <c r="U277" t="e">
        <f>IF(H277="不合格",0,VLOOKUP(H277,計算!$U$2:$V$62,2,FALSE))</f>
        <v>#N/A</v>
      </c>
      <c r="V277" t="e">
        <f>IF(U277=0,"不合格",VLOOKUP(U277,計算!$T$3:$V$63,2))</f>
        <v>#N/A</v>
      </c>
      <c r="W277" t="str">
        <f t="shared" si="40"/>
        <v/>
      </c>
      <c r="X277" t="e">
        <f t="shared" si="41"/>
        <v>#N/A</v>
      </c>
      <c r="Y277" t="str">
        <f>IF(D277="","",団体設定!$B$7)</f>
        <v/>
      </c>
      <c r="Z277" t="str">
        <f>IF(D277="","",団体設定!$B$8)</f>
        <v/>
      </c>
    </row>
    <row r="278" spans="1:26" x14ac:dyDescent="0.15">
      <c r="A278">
        <v>277</v>
      </c>
      <c r="B278" s="1" t="str">
        <f>IF(D278="","",'中級(3級～)'!B133)</f>
        <v/>
      </c>
      <c r="C278" s="1" t="str">
        <f>IF(D278="","",'中級(3級～)'!C133)</f>
        <v/>
      </c>
      <c r="D278" t="str">
        <f>'中級(3級～)'!D133&amp;'中級(3級～)'!E133</f>
        <v/>
      </c>
      <c r="E278" t="str">
        <f>IF(D278="","",'中級(3級～)'!F133&amp;"/"&amp;'中級(3級～)'!H133&amp;"/"&amp;'中級(3級～)'!J133)</f>
        <v/>
      </c>
      <c r="F278" s="34" t="str">
        <f>IF(D278="","",団体設定!$B$5&amp;"年"&amp;団体設定!$D$5&amp;団体設定!$E$5&amp;団体設定!$F$5&amp;団体設定!$G$5)</f>
        <v/>
      </c>
      <c r="G278" s="33" t="str">
        <f t="shared" si="35"/>
        <v/>
      </c>
      <c r="H278" t="str">
        <f>'中級(3級～)'!Z133</f>
        <v/>
      </c>
      <c r="I278" t="str">
        <f>IF(D278="","",VLOOKUP(H278,計算!$B$16:$C$219,2,FALSE))</f>
        <v/>
      </c>
      <c r="J278" s="44" t="s">
        <v>65</v>
      </c>
      <c r="K278">
        <f t="shared" si="36"/>
        <v>0</v>
      </c>
      <c r="L278" s="52" t="e">
        <f t="shared" si="37"/>
        <v>#VALUE!</v>
      </c>
      <c r="M278" t="e">
        <f t="shared" si="38"/>
        <v>#VALUE!</v>
      </c>
      <c r="N278" t="str">
        <f t="shared" si="39"/>
        <v/>
      </c>
      <c r="O278" s="34" t="str">
        <f t="shared" si="34"/>
        <v/>
      </c>
      <c r="P278" s="34">
        <f>IF(H278="不合格","",'中級(3級～)'!D133)</f>
        <v>0</v>
      </c>
      <c r="Q278" s="34">
        <f>IF(H278="不合格","",'中級(3級～)'!E133)</f>
        <v>0</v>
      </c>
      <c r="R278" s="34">
        <f>IF(H278="不合格","",'中級(3級～)'!F133)</f>
        <v>0</v>
      </c>
      <c r="S278" s="34">
        <f>IF(H278="不合格","",'中級(3級～)'!H133)</f>
        <v>0</v>
      </c>
      <c r="T278" s="34">
        <f>IF(H278="不合格","",'中級(3級～)'!J133)</f>
        <v>0</v>
      </c>
      <c r="U278" t="e">
        <f>IF(H278="不合格",0,VLOOKUP(H278,計算!$U$2:$V$62,2,FALSE))</f>
        <v>#N/A</v>
      </c>
      <c r="V278" t="e">
        <f>IF(U278=0,"不合格",VLOOKUP(U278,計算!$T$3:$V$63,2))</f>
        <v>#N/A</v>
      </c>
      <c r="W278" t="str">
        <f t="shared" si="40"/>
        <v/>
      </c>
      <c r="X278" t="e">
        <f t="shared" si="41"/>
        <v>#N/A</v>
      </c>
      <c r="Y278" t="str">
        <f>IF(D278="","",団体設定!$B$7)</f>
        <v/>
      </c>
      <c r="Z278" t="str">
        <f>IF(D278="","",団体設定!$B$8)</f>
        <v/>
      </c>
    </row>
    <row r="279" spans="1:26" x14ac:dyDescent="0.15">
      <c r="A279">
        <v>278</v>
      </c>
      <c r="B279" s="1" t="str">
        <f>IF(D279="","",'中級(3級～)'!B134)</f>
        <v/>
      </c>
      <c r="C279" s="1" t="str">
        <f>IF(D279="","",'中級(3級～)'!C134)</f>
        <v/>
      </c>
      <c r="D279" t="str">
        <f>'中級(3級～)'!D134&amp;'中級(3級～)'!E134</f>
        <v/>
      </c>
      <c r="E279" t="str">
        <f>IF(D279="","",'中級(3級～)'!F134&amp;"/"&amp;'中級(3級～)'!H134&amp;"/"&amp;'中級(3級～)'!J134)</f>
        <v/>
      </c>
      <c r="F279" s="34" t="str">
        <f>IF(D279="","",団体設定!$B$5&amp;"年"&amp;団体設定!$D$5&amp;団体設定!$E$5&amp;団体設定!$F$5&amp;団体設定!$G$5)</f>
        <v/>
      </c>
      <c r="G279" s="33" t="str">
        <f t="shared" si="35"/>
        <v/>
      </c>
      <c r="H279" t="str">
        <f>'中級(3級～)'!Z134</f>
        <v/>
      </c>
      <c r="I279" t="str">
        <f>IF(D279="","",VLOOKUP(H279,計算!$B$16:$C$219,2,FALSE))</f>
        <v/>
      </c>
      <c r="J279" s="44" t="s">
        <v>65</v>
      </c>
      <c r="K279">
        <f t="shared" si="36"/>
        <v>0</v>
      </c>
      <c r="L279" s="52" t="e">
        <f t="shared" si="37"/>
        <v>#VALUE!</v>
      </c>
      <c r="M279" t="e">
        <f t="shared" si="38"/>
        <v>#VALUE!</v>
      </c>
      <c r="N279" t="str">
        <f t="shared" si="39"/>
        <v/>
      </c>
      <c r="O279" s="34" t="str">
        <f t="shared" si="34"/>
        <v/>
      </c>
      <c r="P279" s="34">
        <f>IF(H279="不合格","",'中級(3級～)'!D134)</f>
        <v>0</v>
      </c>
      <c r="Q279" s="34">
        <f>IF(H279="不合格","",'中級(3級～)'!E134)</f>
        <v>0</v>
      </c>
      <c r="R279" s="34">
        <f>IF(H279="不合格","",'中級(3級～)'!F134)</f>
        <v>0</v>
      </c>
      <c r="S279" s="34">
        <f>IF(H279="不合格","",'中級(3級～)'!H134)</f>
        <v>0</v>
      </c>
      <c r="T279" s="34">
        <f>IF(H279="不合格","",'中級(3級～)'!J134)</f>
        <v>0</v>
      </c>
      <c r="U279" t="e">
        <f>IF(H279="不合格",0,VLOOKUP(H279,計算!$U$2:$V$62,2,FALSE))</f>
        <v>#N/A</v>
      </c>
      <c r="V279" t="e">
        <f>IF(U279=0,"不合格",VLOOKUP(U279,計算!$T$3:$V$63,2))</f>
        <v>#N/A</v>
      </c>
      <c r="W279" t="str">
        <f t="shared" si="40"/>
        <v/>
      </c>
      <c r="X279" t="e">
        <f t="shared" si="41"/>
        <v>#N/A</v>
      </c>
      <c r="Y279" t="str">
        <f>IF(D279="","",団体設定!$B$7)</f>
        <v/>
      </c>
      <c r="Z279" t="str">
        <f>IF(D279="","",団体設定!$B$8)</f>
        <v/>
      </c>
    </row>
    <row r="280" spans="1:26" x14ac:dyDescent="0.15">
      <c r="A280">
        <v>279</v>
      </c>
      <c r="B280" s="1" t="str">
        <f>IF(D280="","",'中級(3級～)'!B135)</f>
        <v/>
      </c>
      <c r="C280" s="1" t="str">
        <f>IF(D280="","",'中級(3級～)'!C135)</f>
        <v/>
      </c>
      <c r="D280" t="str">
        <f>'中級(3級～)'!D135&amp;'中級(3級～)'!E135</f>
        <v/>
      </c>
      <c r="E280" t="str">
        <f>IF(D280="","",'中級(3級～)'!F135&amp;"/"&amp;'中級(3級～)'!H135&amp;"/"&amp;'中級(3級～)'!J135)</f>
        <v/>
      </c>
      <c r="F280" s="34" t="str">
        <f>IF(D280="","",団体設定!$B$5&amp;"年"&amp;団体設定!$D$5&amp;団体設定!$E$5&amp;団体設定!$F$5&amp;団体設定!$G$5)</f>
        <v/>
      </c>
      <c r="G280" s="33" t="str">
        <f t="shared" si="35"/>
        <v/>
      </c>
      <c r="H280" t="str">
        <f>'中級(3級～)'!Z135</f>
        <v/>
      </c>
      <c r="I280" t="str">
        <f>IF(D280="","",VLOOKUP(H280,計算!$B$16:$C$219,2,FALSE))</f>
        <v/>
      </c>
      <c r="J280" s="44" t="s">
        <v>65</v>
      </c>
      <c r="K280">
        <f t="shared" si="36"/>
        <v>0</v>
      </c>
      <c r="L280" s="52" t="e">
        <f t="shared" si="37"/>
        <v>#VALUE!</v>
      </c>
      <c r="M280" t="e">
        <f t="shared" si="38"/>
        <v>#VALUE!</v>
      </c>
      <c r="N280" t="str">
        <f t="shared" si="39"/>
        <v/>
      </c>
      <c r="O280" s="34" t="str">
        <f t="shared" ref="O280:O343" si="42">IF(H280="不合格","",C280)</f>
        <v/>
      </c>
      <c r="P280" s="34">
        <f>IF(H280="不合格","",'中級(3級～)'!D135)</f>
        <v>0</v>
      </c>
      <c r="Q280" s="34">
        <f>IF(H280="不合格","",'中級(3級～)'!E135)</f>
        <v>0</v>
      </c>
      <c r="R280" s="34">
        <f>IF(H280="不合格","",'中級(3級～)'!F135)</f>
        <v>0</v>
      </c>
      <c r="S280" s="34">
        <f>IF(H280="不合格","",'中級(3級～)'!H135)</f>
        <v>0</v>
      </c>
      <c r="T280" s="34">
        <f>IF(H280="不合格","",'中級(3級～)'!J135)</f>
        <v>0</v>
      </c>
      <c r="U280" t="e">
        <f>IF(H280="不合格",0,VLOOKUP(H280,計算!$U$2:$V$62,2,FALSE))</f>
        <v>#N/A</v>
      </c>
      <c r="V280" t="e">
        <f>IF(U280=0,"不合格",VLOOKUP(U280,計算!$T$3:$V$63,2))</f>
        <v>#N/A</v>
      </c>
      <c r="W280" t="str">
        <f t="shared" si="40"/>
        <v/>
      </c>
      <c r="X280" t="e">
        <f t="shared" si="41"/>
        <v>#N/A</v>
      </c>
      <c r="Y280" t="str">
        <f>IF(D280="","",団体設定!$B$7)</f>
        <v/>
      </c>
      <c r="Z280" t="str">
        <f>IF(D280="","",団体設定!$B$8)</f>
        <v/>
      </c>
    </row>
    <row r="281" spans="1:26" x14ac:dyDescent="0.15">
      <c r="A281">
        <v>280</v>
      </c>
      <c r="B281" s="1" t="str">
        <f>IF(D281="","",'中級(3級～)'!B136)</f>
        <v/>
      </c>
      <c r="C281" s="1" t="str">
        <f>IF(D281="","",'中級(3級～)'!C136)</f>
        <v/>
      </c>
      <c r="D281" t="str">
        <f>'中級(3級～)'!D136&amp;'中級(3級～)'!E136</f>
        <v/>
      </c>
      <c r="E281" t="str">
        <f>IF(D281="","",'中級(3級～)'!F136&amp;"/"&amp;'中級(3級～)'!H136&amp;"/"&amp;'中級(3級～)'!J136)</f>
        <v/>
      </c>
      <c r="F281" s="34" t="str">
        <f>IF(D281="","",団体設定!$B$5&amp;"年"&amp;団体設定!$D$5&amp;団体設定!$E$5&amp;団体設定!$F$5&amp;団体設定!$G$5)</f>
        <v/>
      </c>
      <c r="G281" s="33" t="str">
        <f t="shared" si="35"/>
        <v/>
      </c>
      <c r="H281" t="str">
        <f>'中級(3級～)'!Z136</f>
        <v/>
      </c>
      <c r="I281" t="str">
        <f>IF(D281="","",VLOOKUP(H281,計算!$B$16:$C$219,2,FALSE))</f>
        <v/>
      </c>
      <c r="J281" s="44" t="s">
        <v>65</v>
      </c>
      <c r="K281">
        <f t="shared" si="36"/>
        <v>0</v>
      </c>
      <c r="L281" s="52" t="e">
        <f t="shared" si="37"/>
        <v>#VALUE!</v>
      </c>
      <c r="M281" t="e">
        <f t="shared" si="38"/>
        <v>#VALUE!</v>
      </c>
      <c r="N281" t="str">
        <f t="shared" si="39"/>
        <v/>
      </c>
      <c r="O281" s="34" t="str">
        <f t="shared" si="42"/>
        <v/>
      </c>
      <c r="P281" s="34">
        <f>IF(H281="不合格","",'中級(3級～)'!D136)</f>
        <v>0</v>
      </c>
      <c r="Q281" s="34">
        <f>IF(H281="不合格","",'中級(3級～)'!E136)</f>
        <v>0</v>
      </c>
      <c r="R281" s="34">
        <f>IF(H281="不合格","",'中級(3級～)'!F136)</f>
        <v>0</v>
      </c>
      <c r="S281" s="34">
        <f>IF(H281="不合格","",'中級(3級～)'!H136)</f>
        <v>0</v>
      </c>
      <c r="T281" s="34">
        <f>IF(H281="不合格","",'中級(3級～)'!J136)</f>
        <v>0</v>
      </c>
      <c r="U281" t="e">
        <f>IF(H281="不合格",0,VLOOKUP(H281,計算!$U$2:$V$62,2,FALSE))</f>
        <v>#N/A</v>
      </c>
      <c r="V281" t="e">
        <f>IF(U281=0,"不合格",VLOOKUP(U281,計算!$T$3:$V$63,2))</f>
        <v>#N/A</v>
      </c>
      <c r="W281" t="str">
        <f t="shared" si="40"/>
        <v/>
      </c>
      <c r="X281" t="e">
        <f t="shared" si="41"/>
        <v>#N/A</v>
      </c>
      <c r="Y281" t="str">
        <f>IF(D281="","",団体設定!$B$7)</f>
        <v/>
      </c>
      <c r="Z281" t="str">
        <f>IF(D281="","",団体設定!$B$8)</f>
        <v/>
      </c>
    </row>
    <row r="282" spans="1:26" x14ac:dyDescent="0.15">
      <c r="A282">
        <v>281</v>
      </c>
      <c r="B282" s="1" t="str">
        <f>IF(D282="","",'中級(3級～)'!B137)</f>
        <v/>
      </c>
      <c r="C282" s="1" t="str">
        <f>IF(D282="","",'中級(3級～)'!C137)</f>
        <v/>
      </c>
      <c r="D282" t="str">
        <f>'中級(3級～)'!D137&amp;'中級(3級～)'!E137</f>
        <v/>
      </c>
      <c r="E282" t="str">
        <f>IF(D282="","",'中級(3級～)'!F137&amp;"/"&amp;'中級(3級～)'!H137&amp;"/"&amp;'中級(3級～)'!J137)</f>
        <v/>
      </c>
      <c r="F282" s="34" t="str">
        <f>IF(D282="","",団体設定!$B$5&amp;"年"&amp;団体設定!$D$5&amp;団体設定!$E$5&amp;団体設定!$F$5&amp;団体設定!$G$5)</f>
        <v/>
      </c>
      <c r="G282" s="33" t="str">
        <f t="shared" si="35"/>
        <v/>
      </c>
      <c r="H282" t="str">
        <f>'中級(3級～)'!Z137</f>
        <v/>
      </c>
      <c r="I282" t="str">
        <f>IF(D282="","",VLOOKUP(H282,計算!$B$16:$C$219,2,FALSE))</f>
        <v/>
      </c>
      <c r="J282" s="44" t="s">
        <v>65</v>
      </c>
      <c r="K282">
        <f t="shared" si="36"/>
        <v>0</v>
      </c>
      <c r="L282" s="52" t="e">
        <f t="shared" si="37"/>
        <v>#VALUE!</v>
      </c>
      <c r="M282" t="e">
        <f t="shared" si="38"/>
        <v>#VALUE!</v>
      </c>
      <c r="N282" t="str">
        <f t="shared" si="39"/>
        <v/>
      </c>
      <c r="O282" s="34" t="str">
        <f t="shared" si="42"/>
        <v/>
      </c>
      <c r="P282" s="34">
        <f>IF(H282="不合格","",'中級(3級～)'!D137)</f>
        <v>0</v>
      </c>
      <c r="Q282" s="34">
        <f>IF(H282="不合格","",'中級(3級～)'!E137)</f>
        <v>0</v>
      </c>
      <c r="R282" s="34">
        <f>IF(H282="不合格","",'中級(3級～)'!F137)</f>
        <v>0</v>
      </c>
      <c r="S282" s="34">
        <f>IF(H282="不合格","",'中級(3級～)'!H137)</f>
        <v>0</v>
      </c>
      <c r="T282" s="34">
        <f>IF(H282="不合格","",'中級(3級～)'!J137)</f>
        <v>0</v>
      </c>
      <c r="U282" t="e">
        <f>IF(H282="不合格",0,VLOOKUP(H282,計算!$U$2:$V$62,2,FALSE))</f>
        <v>#N/A</v>
      </c>
      <c r="V282" t="e">
        <f>IF(U282=0,"不合格",VLOOKUP(U282,計算!$T$3:$V$63,2))</f>
        <v>#N/A</v>
      </c>
      <c r="W282" t="str">
        <f t="shared" si="40"/>
        <v/>
      </c>
      <c r="X282" t="e">
        <f t="shared" si="41"/>
        <v>#N/A</v>
      </c>
      <c r="Y282" t="str">
        <f>IF(D282="","",団体設定!$B$7)</f>
        <v/>
      </c>
      <c r="Z282" t="str">
        <f>IF(D282="","",団体設定!$B$8)</f>
        <v/>
      </c>
    </row>
    <row r="283" spans="1:26" x14ac:dyDescent="0.15">
      <c r="A283">
        <v>282</v>
      </c>
      <c r="B283" s="1" t="str">
        <f>IF(D283="","",'中級(3級～)'!B138)</f>
        <v/>
      </c>
      <c r="C283" s="1" t="str">
        <f>IF(D283="","",'中級(3級～)'!C138)</f>
        <v/>
      </c>
      <c r="D283" t="str">
        <f>'中級(3級～)'!D138&amp;'中級(3級～)'!E138</f>
        <v/>
      </c>
      <c r="E283" t="str">
        <f>IF(D283="","",'中級(3級～)'!F138&amp;"/"&amp;'中級(3級～)'!H138&amp;"/"&amp;'中級(3級～)'!J138)</f>
        <v/>
      </c>
      <c r="F283" s="34" t="str">
        <f>IF(D283="","",団体設定!$B$5&amp;"年"&amp;団体設定!$D$5&amp;団体設定!$E$5&amp;団体設定!$F$5&amp;団体設定!$G$5)</f>
        <v/>
      </c>
      <c r="G283" s="33" t="str">
        <f t="shared" si="35"/>
        <v/>
      </c>
      <c r="H283" t="str">
        <f>'中級(3級～)'!Z138</f>
        <v/>
      </c>
      <c r="I283" t="str">
        <f>IF(D283="","",VLOOKUP(H283,計算!$B$16:$C$219,2,FALSE))</f>
        <v/>
      </c>
      <c r="J283" s="44" t="s">
        <v>65</v>
      </c>
      <c r="K283">
        <f t="shared" si="36"/>
        <v>0</v>
      </c>
      <c r="L283" s="52" t="e">
        <f t="shared" si="37"/>
        <v>#VALUE!</v>
      </c>
      <c r="M283" t="e">
        <f t="shared" si="38"/>
        <v>#VALUE!</v>
      </c>
      <c r="N283" t="str">
        <f t="shared" si="39"/>
        <v/>
      </c>
      <c r="O283" s="34" t="str">
        <f t="shared" si="42"/>
        <v/>
      </c>
      <c r="P283" s="34">
        <f>IF(H283="不合格","",'中級(3級～)'!D138)</f>
        <v>0</v>
      </c>
      <c r="Q283" s="34">
        <f>IF(H283="不合格","",'中級(3級～)'!E138)</f>
        <v>0</v>
      </c>
      <c r="R283" s="34">
        <f>IF(H283="不合格","",'中級(3級～)'!F138)</f>
        <v>0</v>
      </c>
      <c r="S283" s="34">
        <f>IF(H283="不合格","",'中級(3級～)'!H138)</f>
        <v>0</v>
      </c>
      <c r="T283" s="34">
        <f>IF(H283="不合格","",'中級(3級～)'!J138)</f>
        <v>0</v>
      </c>
      <c r="U283" t="e">
        <f>IF(H283="不合格",0,VLOOKUP(H283,計算!$U$2:$V$62,2,FALSE))</f>
        <v>#N/A</v>
      </c>
      <c r="V283" t="e">
        <f>IF(U283=0,"不合格",VLOOKUP(U283,計算!$T$3:$V$63,2))</f>
        <v>#N/A</v>
      </c>
      <c r="W283" t="str">
        <f t="shared" si="40"/>
        <v/>
      </c>
      <c r="X283" t="e">
        <f t="shared" si="41"/>
        <v>#N/A</v>
      </c>
      <c r="Y283" t="str">
        <f>IF(D283="","",団体設定!$B$7)</f>
        <v/>
      </c>
      <c r="Z283" t="str">
        <f>IF(D283="","",団体設定!$B$8)</f>
        <v/>
      </c>
    </row>
    <row r="284" spans="1:26" x14ac:dyDescent="0.15">
      <c r="A284">
        <v>283</v>
      </c>
      <c r="B284" s="1" t="str">
        <f>IF(D284="","",'中級(3級～)'!B139)</f>
        <v/>
      </c>
      <c r="C284" s="1" t="str">
        <f>IF(D284="","",'中級(3級～)'!C139)</f>
        <v/>
      </c>
      <c r="D284" t="str">
        <f>'中級(3級～)'!D139&amp;'中級(3級～)'!E139</f>
        <v/>
      </c>
      <c r="E284" t="str">
        <f>IF(D284="","",'中級(3級～)'!F139&amp;"/"&amp;'中級(3級～)'!H139&amp;"/"&amp;'中級(3級～)'!J139)</f>
        <v/>
      </c>
      <c r="F284" s="34" t="str">
        <f>IF(D284="","",団体設定!$B$5&amp;"年"&amp;団体設定!$D$5&amp;団体設定!$E$5&amp;団体設定!$F$5&amp;団体設定!$G$5)</f>
        <v/>
      </c>
      <c r="G284" s="33" t="str">
        <f t="shared" si="35"/>
        <v/>
      </c>
      <c r="H284" t="str">
        <f>'中級(3級～)'!Z139</f>
        <v/>
      </c>
      <c r="I284" t="str">
        <f>IF(D284="","",VLOOKUP(H284,計算!$B$16:$C$219,2,FALSE))</f>
        <v/>
      </c>
      <c r="J284" s="44" t="s">
        <v>65</v>
      </c>
      <c r="K284">
        <f t="shared" si="36"/>
        <v>0</v>
      </c>
      <c r="L284" s="52" t="e">
        <f t="shared" si="37"/>
        <v>#VALUE!</v>
      </c>
      <c r="M284" t="e">
        <f t="shared" si="38"/>
        <v>#VALUE!</v>
      </c>
      <c r="N284" t="str">
        <f t="shared" si="39"/>
        <v/>
      </c>
      <c r="O284" s="34" t="str">
        <f t="shared" si="42"/>
        <v/>
      </c>
      <c r="P284" s="34">
        <f>IF(H284="不合格","",'中級(3級～)'!D139)</f>
        <v>0</v>
      </c>
      <c r="Q284" s="34">
        <f>IF(H284="不合格","",'中級(3級～)'!E139)</f>
        <v>0</v>
      </c>
      <c r="R284" s="34">
        <f>IF(H284="不合格","",'中級(3級～)'!F139)</f>
        <v>0</v>
      </c>
      <c r="S284" s="34">
        <f>IF(H284="不合格","",'中級(3級～)'!H139)</f>
        <v>0</v>
      </c>
      <c r="T284" s="34">
        <f>IF(H284="不合格","",'中級(3級～)'!J139)</f>
        <v>0</v>
      </c>
      <c r="U284" t="e">
        <f>IF(H284="不合格",0,VLOOKUP(H284,計算!$U$2:$V$62,2,FALSE))</f>
        <v>#N/A</v>
      </c>
      <c r="V284" t="e">
        <f>IF(U284=0,"不合格",VLOOKUP(U284,計算!$T$3:$V$63,2))</f>
        <v>#N/A</v>
      </c>
      <c r="W284" t="str">
        <f t="shared" si="40"/>
        <v/>
      </c>
      <c r="X284" t="e">
        <f t="shared" si="41"/>
        <v>#N/A</v>
      </c>
      <c r="Y284" t="str">
        <f>IF(D284="","",団体設定!$B$7)</f>
        <v/>
      </c>
      <c r="Z284" t="str">
        <f>IF(D284="","",団体設定!$B$8)</f>
        <v/>
      </c>
    </row>
    <row r="285" spans="1:26" x14ac:dyDescent="0.15">
      <c r="A285">
        <v>284</v>
      </c>
      <c r="B285" s="1" t="str">
        <f>IF(D285="","",'中級(3級～)'!B140)</f>
        <v/>
      </c>
      <c r="C285" s="1" t="str">
        <f>IF(D285="","",'中級(3級～)'!C140)</f>
        <v/>
      </c>
      <c r="D285" t="str">
        <f>'中級(3級～)'!D140&amp;'中級(3級～)'!E140</f>
        <v/>
      </c>
      <c r="E285" t="str">
        <f>IF(D285="","",'中級(3級～)'!F140&amp;"/"&amp;'中級(3級～)'!H140&amp;"/"&amp;'中級(3級～)'!J140)</f>
        <v/>
      </c>
      <c r="F285" s="34" t="str">
        <f>IF(D285="","",団体設定!$B$5&amp;"年"&amp;団体設定!$D$5&amp;団体設定!$E$5&amp;団体設定!$F$5&amp;団体設定!$G$5)</f>
        <v/>
      </c>
      <c r="G285" s="33" t="str">
        <f t="shared" si="35"/>
        <v/>
      </c>
      <c r="H285" t="str">
        <f>'中級(3級～)'!Z140</f>
        <v/>
      </c>
      <c r="I285" t="str">
        <f>IF(D285="","",VLOOKUP(H285,計算!$B$16:$C$219,2,FALSE))</f>
        <v/>
      </c>
      <c r="J285" s="44" t="s">
        <v>65</v>
      </c>
      <c r="K285">
        <f t="shared" si="36"/>
        <v>0</v>
      </c>
      <c r="L285" s="52" t="e">
        <f t="shared" si="37"/>
        <v>#VALUE!</v>
      </c>
      <c r="M285" t="e">
        <f t="shared" si="38"/>
        <v>#VALUE!</v>
      </c>
      <c r="N285" t="str">
        <f t="shared" si="39"/>
        <v/>
      </c>
      <c r="O285" s="34" t="str">
        <f t="shared" si="42"/>
        <v/>
      </c>
      <c r="P285" s="34">
        <f>IF(H285="不合格","",'中級(3級～)'!D140)</f>
        <v>0</v>
      </c>
      <c r="Q285" s="34">
        <f>IF(H285="不合格","",'中級(3級～)'!E140)</f>
        <v>0</v>
      </c>
      <c r="R285" s="34">
        <f>IF(H285="不合格","",'中級(3級～)'!F140)</f>
        <v>0</v>
      </c>
      <c r="S285" s="34">
        <f>IF(H285="不合格","",'中級(3級～)'!H140)</f>
        <v>0</v>
      </c>
      <c r="T285" s="34">
        <f>IF(H285="不合格","",'中級(3級～)'!J140)</f>
        <v>0</v>
      </c>
      <c r="U285" t="e">
        <f>IF(H285="不合格",0,VLOOKUP(H285,計算!$U$2:$V$62,2,FALSE))</f>
        <v>#N/A</v>
      </c>
      <c r="V285" t="e">
        <f>IF(U285=0,"不合格",VLOOKUP(U285,計算!$T$3:$V$63,2))</f>
        <v>#N/A</v>
      </c>
      <c r="W285" t="str">
        <f t="shared" si="40"/>
        <v/>
      </c>
      <c r="X285" t="e">
        <f t="shared" si="41"/>
        <v>#N/A</v>
      </c>
      <c r="Y285" t="str">
        <f>IF(D285="","",団体設定!$B$7)</f>
        <v/>
      </c>
      <c r="Z285" t="str">
        <f>IF(D285="","",団体設定!$B$8)</f>
        <v/>
      </c>
    </row>
    <row r="286" spans="1:26" x14ac:dyDescent="0.15">
      <c r="A286">
        <v>285</v>
      </c>
      <c r="B286" s="1" t="str">
        <f>IF(D286="","",'中級(3級～)'!B141)</f>
        <v/>
      </c>
      <c r="C286" s="1" t="str">
        <f>IF(D286="","",'中級(3級～)'!C141)</f>
        <v/>
      </c>
      <c r="D286" t="str">
        <f>'中級(3級～)'!D141&amp;'中級(3級～)'!E141</f>
        <v/>
      </c>
      <c r="E286" t="str">
        <f>IF(D286="","",'中級(3級～)'!F141&amp;"/"&amp;'中級(3級～)'!H141&amp;"/"&amp;'中級(3級～)'!J141)</f>
        <v/>
      </c>
      <c r="F286" s="34" t="str">
        <f>IF(D286="","",団体設定!$B$5&amp;"年"&amp;団体設定!$D$5&amp;団体設定!$E$5&amp;団体設定!$F$5&amp;団体設定!$G$5)</f>
        <v/>
      </c>
      <c r="G286" s="33" t="str">
        <f t="shared" si="35"/>
        <v/>
      </c>
      <c r="H286" t="str">
        <f>'中級(3級～)'!Z141</f>
        <v/>
      </c>
      <c r="I286" t="str">
        <f>IF(D286="","",VLOOKUP(H286,計算!$B$16:$C$219,2,FALSE))</f>
        <v/>
      </c>
      <c r="J286" s="44" t="s">
        <v>65</v>
      </c>
      <c r="K286">
        <f t="shared" si="36"/>
        <v>0</v>
      </c>
      <c r="L286" s="52" t="e">
        <f t="shared" si="37"/>
        <v>#VALUE!</v>
      </c>
      <c r="M286" t="e">
        <f t="shared" si="38"/>
        <v>#VALUE!</v>
      </c>
      <c r="N286" t="str">
        <f t="shared" si="39"/>
        <v/>
      </c>
      <c r="O286" s="34" t="str">
        <f t="shared" si="42"/>
        <v/>
      </c>
      <c r="P286" s="34">
        <f>IF(H286="不合格","",'中級(3級～)'!D141)</f>
        <v>0</v>
      </c>
      <c r="Q286" s="34">
        <f>IF(H286="不合格","",'中級(3級～)'!E141)</f>
        <v>0</v>
      </c>
      <c r="R286" s="34">
        <f>IF(H286="不合格","",'中級(3級～)'!F141)</f>
        <v>0</v>
      </c>
      <c r="S286" s="34">
        <f>IF(H286="不合格","",'中級(3級～)'!H141)</f>
        <v>0</v>
      </c>
      <c r="T286" s="34">
        <f>IF(H286="不合格","",'中級(3級～)'!J141)</f>
        <v>0</v>
      </c>
      <c r="U286" t="e">
        <f>IF(H286="不合格",0,VLOOKUP(H286,計算!$U$2:$V$62,2,FALSE))</f>
        <v>#N/A</v>
      </c>
      <c r="V286" t="e">
        <f>IF(U286=0,"不合格",VLOOKUP(U286,計算!$T$3:$V$63,2))</f>
        <v>#N/A</v>
      </c>
      <c r="W286" t="str">
        <f t="shared" si="40"/>
        <v/>
      </c>
      <c r="X286" t="e">
        <f t="shared" si="41"/>
        <v>#N/A</v>
      </c>
      <c r="Y286" t="str">
        <f>IF(D286="","",団体設定!$B$7)</f>
        <v/>
      </c>
      <c r="Z286" t="str">
        <f>IF(D286="","",団体設定!$B$8)</f>
        <v/>
      </c>
    </row>
    <row r="287" spans="1:26" x14ac:dyDescent="0.15">
      <c r="A287">
        <v>286</v>
      </c>
      <c r="B287" s="1" t="str">
        <f>IF(D287="","",'中級(3級～)'!B142)</f>
        <v/>
      </c>
      <c r="C287" s="1" t="str">
        <f>IF(D287="","",'中級(3級～)'!C142)</f>
        <v/>
      </c>
      <c r="D287" t="str">
        <f>'中級(3級～)'!D142&amp;'中級(3級～)'!E142</f>
        <v/>
      </c>
      <c r="E287" t="str">
        <f>IF(D287="","",'中級(3級～)'!F142&amp;"/"&amp;'中級(3級～)'!H142&amp;"/"&amp;'中級(3級～)'!J142)</f>
        <v/>
      </c>
      <c r="F287" s="34" t="str">
        <f>IF(D287="","",団体設定!$B$5&amp;"年"&amp;団体設定!$D$5&amp;団体設定!$E$5&amp;団体設定!$F$5&amp;団体設定!$G$5)</f>
        <v/>
      </c>
      <c r="G287" s="33" t="str">
        <f t="shared" si="35"/>
        <v/>
      </c>
      <c r="H287" t="str">
        <f>'中級(3級～)'!Z142</f>
        <v/>
      </c>
      <c r="I287" t="str">
        <f>IF(D287="","",VLOOKUP(H287,計算!$B$16:$C$219,2,FALSE))</f>
        <v/>
      </c>
      <c r="J287" s="44" t="s">
        <v>65</v>
      </c>
      <c r="K287">
        <f t="shared" si="36"/>
        <v>0</v>
      </c>
      <c r="L287" s="52" t="e">
        <f t="shared" si="37"/>
        <v>#VALUE!</v>
      </c>
      <c r="M287" t="e">
        <f t="shared" si="38"/>
        <v>#VALUE!</v>
      </c>
      <c r="N287" t="str">
        <f t="shared" si="39"/>
        <v/>
      </c>
      <c r="O287" s="34" t="str">
        <f t="shared" si="42"/>
        <v/>
      </c>
      <c r="P287" s="34">
        <f>IF(H287="不合格","",'中級(3級～)'!D142)</f>
        <v>0</v>
      </c>
      <c r="Q287" s="34">
        <f>IF(H287="不合格","",'中級(3級～)'!E142)</f>
        <v>0</v>
      </c>
      <c r="R287" s="34">
        <f>IF(H287="不合格","",'中級(3級～)'!F142)</f>
        <v>0</v>
      </c>
      <c r="S287" s="34">
        <f>IF(H287="不合格","",'中級(3級～)'!H142)</f>
        <v>0</v>
      </c>
      <c r="T287" s="34">
        <f>IF(H287="不合格","",'中級(3級～)'!J142)</f>
        <v>0</v>
      </c>
      <c r="U287" t="e">
        <f>IF(H287="不合格",0,VLOOKUP(H287,計算!$U$2:$V$62,2,FALSE))</f>
        <v>#N/A</v>
      </c>
      <c r="V287" t="e">
        <f>IF(U287=0,"不合格",VLOOKUP(U287,計算!$T$3:$V$63,2))</f>
        <v>#N/A</v>
      </c>
      <c r="W287" t="str">
        <f t="shared" si="40"/>
        <v/>
      </c>
      <c r="X287" t="e">
        <f t="shared" si="41"/>
        <v>#N/A</v>
      </c>
      <c r="Y287" t="str">
        <f>IF(D287="","",団体設定!$B$7)</f>
        <v/>
      </c>
      <c r="Z287" t="str">
        <f>IF(D287="","",団体設定!$B$8)</f>
        <v/>
      </c>
    </row>
    <row r="288" spans="1:26" x14ac:dyDescent="0.15">
      <c r="A288">
        <v>287</v>
      </c>
      <c r="B288" s="1" t="str">
        <f>IF(D288="","",'中級(3級～)'!B143)</f>
        <v/>
      </c>
      <c r="C288" s="1" t="str">
        <f>IF(D288="","",'中級(3級～)'!C143)</f>
        <v/>
      </c>
      <c r="D288" t="str">
        <f>'中級(3級～)'!D143&amp;'中級(3級～)'!E143</f>
        <v/>
      </c>
      <c r="E288" t="str">
        <f>IF(D288="","",'中級(3級～)'!F143&amp;"/"&amp;'中級(3級～)'!H143&amp;"/"&amp;'中級(3級～)'!J143)</f>
        <v/>
      </c>
      <c r="F288" s="34" t="str">
        <f>IF(D288="","",団体設定!$B$5&amp;"年"&amp;団体設定!$D$5&amp;団体設定!$E$5&amp;団体設定!$F$5&amp;団体設定!$G$5)</f>
        <v/>
      </c>
      <c r="G288" s="33" t="str">
        <f t="shared" si="35"/>
        <v/>
      </c>
      <c r="H288" t="str">
        <f>'中級(3級～)'!Z143</f>
        <v/>
      </c>
      <c r="I288" t="str">
        <f>IF(D288="","",VLOOKUP(H288,計算!$B$16:$C$219,2,FALSE))</f>
        <v/>
      </c>
      <c r="J288" s="44" t="s">
        <v>65</v>
      </c>
      <c r="K288">
        <f t="shared" si="36"/>
        <v>0</v>
      </c>
      <c r="L288" s="52" t="e">
        <f t="shared" si="37"/>
        <v>#VALUE!</v>
      </c>
      <c r="M288" t="e">
        <f t="shared" si="38"/>
        <v>#VALUE!</v>
      </c>
      <c r="N288" t="str">
        <f t="shared" si="39"/>
        <v/>
      </c>
      <c r="O288" s="34" t="str">
        <f t="shared" si="42"/>
        <v/>
      </c>
      <c r="P288" s="34">
        <f>IF(H288="不合格","",'中級(3級～)'!D143)</f>
        <v>0</v>
      </c>
      <c r="Q288" s="34">
        <f>IF(H288="不合格","",'中級(3級～)'!E143)</f>
        <v>0</v>
      </c>
      <c r="R288" s="34">
        <f>IF(H288="不合格","",'中級(3級～)'!F143)</f>
        <v>0</v>
      </c>
      <c r="S288" s="34">
        <f>IF(H288="不合格","",'中級(3級～)'!H143)</f>
        <v>0</v>
      </c>
      <c r="T288" s="34">
        <f>IF(H288="不合格","",'中級(3級～)'!J143)</f>
        <v>0</v>
      </c>
      <c r="U288" t="e">
        <f>IF(H288="不合格",0,VLOOKUP(H288,計算!$U$2:$V$62,2,FALSE))</f>
        <v>#N/A</v>
      </c>
      <c r="V288" t="e">
        <f>IF(U288=0,"不合格",VLOOKUP(U288,計算!$T$3:$V$63,2))</f>
        <v>#N/A</v>
      </c>
      <c r="W288" t="str">
        <f t="shared" si="40"/>
        <v/>
      </c>
      <c r="X288" t="e">
        <f t="shared" si="41"/>
        <v>#N/A</v>
      </c>
      <c r="Y288" t="str">
        <f>IF(D288="","",団体設定!$B$7)</f>
        <v/>
      </c>
      <c r="Z288" t="str">
        <f>IF(D288="","",団体設定!$B$8)</f>
        <v/>
      </c>
    </row>
    <row r="289" spans="1:26" x14ac:dyDescent="0.15">
      <c r="A289">
        <v>288</v>
      </c>
      <c r="B289" s="1" t="str">
        <f>IF(D289="","",'中級(3級～)'!B144)</f>
        <v/>
      </c>
      <c r="C289" s="1" t="str">
        <f>IF(D289="","",'中級(3級～)'!C144)</f>
        <v/>
      </c>
      <c r="D289" t="str">
        <f>'中級(3級～)'!D144&amp;'中級(3級～)'!E144</f>
        <v/>
      </c>
      <c r="E289" t="str">
        <f>IF(D289="","",'中級(3級～)'!F144&amp;"/"&amp;'中級(3級～)'!H144&amp;"/"&amp;'中級(3級～)'!J144)</f>
        <v/>
      </c>
      <c r="F289" s="34" t="str">
        <f>IF(D289="","",団体設定!$B$5&amp;"年"&amp;団体設定!$D$5&amp;団体設定!$E$5&amp;団体設定!$F$5&amp;団体設定!$G$5)</f>
        <v/>
      </c>
      <c r="G289" s="33" t="str">
        <f t="shared" si="35"/>
        <v/>
      </c>
      <c r="H289" t="str">
        <f>'中級(3級～)'!Z144</f>
        <v/>
      </c>
      <c r="I289" t="str">
        <f>IF(D289="","",VLOOKUP(H289,計算!$B$16:$C$219,2,FALSE))</f>
        <v/>
      </c>
      <c r="J289" s="44" t="s">
        <v>65</v>
      </c>
      <c r="K289">
        <f t="shared" si="36"/>
        <v>0</v>
      </c>
      <c r="L289" s="52" t="e">
        <f t="shared" si="37"/>
        <v>#VALUE!</v>
      </c>
      <c r="M289" t="e">
        <f t="shared" si="38"/>
        <v>#VALUE!</v>
      </c>
      <c r="N289" t="str">
        <f t="shared" si="39"/>
        <v/>
      </c>
      <c r="O289" s="34" t="str">
        <f t="shared" si="42"/>
        <v/>
      </c>
      <c r="P289" s="34">
        <f>IF(H289="不合格","",'中級(3級～)'!D144)</f>
        <v>0</v>
      </c>
      <c r="Q289" s="34">
        <f>IF(H289="不合格","",'中級(3級～)'!E144)</f>
        <v>0</v>
      </c>
      <c r="R289" s="34">
        <f>IF(H289="不合格","",'中級(3級～)'!F144)</f>
        <v>0</v>
      </c>
      <c r="S289" s="34">
        <f>IF(H289="不合格","",'中級(3級～)'!H144)</f>
        <v>0</v>
      </c>
      <c r="T289" s="34">
        <f>IF(H289="不合格","",'中級(3級～)'!J144)</f>
        <v>0</v>
      </c>
      <c r="U289" t="e">
        <f>IF(H289="不合格",0,VLOOKUP(H289,計算!$U$2:$V$62,2,FALSE))</f>
        <v>#N/A</v>
      </c>
      <c r="V289" t="e">
        <f>IF(U289=0,"不合格",VLOOKUP(U289,計算!$T$3:$V$63,2))</f>
        <v>#N/A</v>
      </c>
      <c r="W289" t="str">
        <f t="shared" si="40"/>
        <v/>
      </c>
      <c r="X289" t="e">
        <f t="shared" si="41"/>
        <v>#N/A</v>
      </c>
      <c r="Y289" t="str">
        <f>IF(D289="","",団体設定!$B$7)</f>
        <v/>
      </c>
      <c r="Z289" t="str">
        <f>IF(D289="","",団体設定!$B$8)</f>
        <v/>
      </c>
    </row>
    <row r="290" spans="1:26" x14ac:dyDescent="0.15">
      <c r="A290">
        <v>289</v>
      </c>
      <c r="B290" s="1" t="str">
        <f>IF(D290="","",'中級(3級～)'!B145)</f>
        <v/>
      </c>
      <c r="C290" s="1" t="str">
        <f>IF(D290="","",'中級(3級～)'!C145)</f>
        <v/>
      </c>
      <c r="D290" t="str">
        <f>'中級(3級～)'!D145&amp;'中級(3級～)'!E145</f>
        <v/>
      </c>
      <c r="E290" t="str">
        <f>IF(D290="","",'中級(3級～)'!F145&amp;"/"&amp;'中級(3級～)'!H145&amp;"/"&amp;'中級(3級～)'!J145)</f>
        <v/>
      </c>
      <c r="F290" s="34" t="str">
        <f>IF(D290="","",団体設定!$B$5&amp;"年"&amp;団体設定!$D$5&amp;団体設定!$E$5&amp;団体設定!$F$5&amp;団体設定!$G$5)</f>
        <v/>
      </c>
      <c r="G290" s="33" t="str">
        <f t="shared" si="35"/>
        <v/>
      </c>
      <c r="H290" t="str">
        <f>'中級(3級～)'!Z145</f>
        <v/>
      </c>
      <c r="I290" t="str">
        <f>IF(D290="","",VLOOKUP(H290,計算!$B$16:$C$219,2,FALSE))</f>
        <v/>
      </c>
      <c r="J290" s="44" t="s">
        <v>65</v>
      </c>
      <c r="K290">
        <f t="shared" si="36"/>
        <v>0</v>
      </c>
      <c r="L290" s="52" t="e">
        <f t="shared" si="37"/>
        <v>#VALUE!</v>
      </c>
      <c r="M290" t="e">
        <f t="shared" si="38"/>
        <v>#VALUE!</v>
      </c>
      <c r="N290" t="str">
        <f t="shared" si="39"/>
        <v/>
      </c>
      <c r="O290" s="34" t="str">
        <f t="shared" si="42"/>
        <v/>
      </c>
      <c r="P290" s="34">
        <f>IF(H290="不合格","",'中級(3級～)'!D145)</f>
        <v>0</v>
      </c>
      <c r="Q290" s="34">
        <f>IF(H290="不合格","",'中級(3級～)'!E145)</f>
        <v>0</v>
      </c>
      <c r="R290" s="34">
        <f>IF(H290="不合格","",'中級(3級～)'!F145)</f>
        <v>0</v>
      </c>
      <c r="S290" s="34">
        <f>IF(H290="不合格","",'中級(3級～)'!H145)</f>
        <v>0</v>
      </c>
      <c r="T290" s="34">
        <f>IF(H290="不合格","",'中級(3級～)'!J145)</f>
        <v>0</v>
      </c>
      <c r="U290" t="e">
        <f>IF(H290="不合格",0,VLOOKUP(H290,計算!$U$2:$V$62,2,FALSE))</f>
        <v>#N/A</v>
      </c>
      <c r="V290" t="e">
        <f>IF(U290=0,"不合格",VLOOKUP(U290,計算!$T$3:$V$63,2))</f>
        <v>#N/A</v>
      </c>
      <c r="W290" t="str">
        <f t="shared" si="40"/>
        <v/>
      </c>
      <c r="X290" t="e">
        <f t="shared" si="41"/>
        <v>#N/A</v>
      </c>
      <c r="Y290" t="str">
        <f>IF(D290="","",団体設定!$B$7)</f>
        <v/>
      </c>
      <c r="Z290" t="str">
        <f>IF(D290="","",団体設定!$B$8)</f>
        <v/>
      </c>
    </row>
    <row r="291" spans="1:26" x14ac:dyDescent="0.15">
      <c r="A291">
        <v>290</v>
      </c>
      <c r="B291" s="1" t="str">
        <f>IF(D291="","",'中級(3級～)'!B146)</f>
        <v/>
      </c>
      <c r="C291" s="1" t="str">
        <f>IF(D291="","",'中級(3級～)'!C146)</f>
        <v/>
      </c>
      <c r="D291" t="str">
        <f>'中級(3級～)'!D146&amp;'中級(3級～)'!E146</f>
        <v/>
      </c>
      <c r="E291" t="str">
        <f>IF(D291="","",'中級(3級～)'!F146&amp;"/"&amp;'中級(3級～)'!H146&amp;"/"&amp;'中級(3級～)'!J146)</f>
        <v/>
      </c>
      <c r="F291" s="34" t="str">
        <f>IF(D291="","",団体設定!$B$5&amp;"年"&amp;団体設定!$D$5&amp;団体設定!$E$5&amp;団体設定!$F$5&amp;団体設定!$G$5)</f>
        <v/>
      </c>
      <c r="G291" s="33" t="str">
        <f t="shared" si="35"/>
        <v/>
      </c>
      <c r="H291" t="str">
        <f>'中級(3級～)'!Z146</f>
        <v/>
      </c>
      <c r="I291" t="str">
        <f>IF(D291="","",VLOOKUP(H291,計算!$B$16:$C$219,2,FALSE))</f>
        <v/>
      </c>
      <c r="J291" s="44" t="s">
        <v>65</v>
      </c>
      <c r="K291">
        <f t="shared" si="36"/>
        <v>0</v>
      </c>
      <c r="L291" s="52" t="e">
        <f t="shared" si="37"/>
        <v>#VALUE!</v>
      </c>
      <c r="M291" t="e">
        <f t="shared" si="38"/>
        <v>#VALUE!</v>
      </c>
      <c r="N291" t="str">
        <f t="shared" si="39"/>
        <v/>
      </c>
      <c r="O291" s="34" t="str">
        <f t="shared" si="42"/>
        <v/>
      </c>
      <c r="P291" s="34">
        <f>IF(H291="不合格","",'中級(3級～)'!D146)</f>
        <v>0</v>
      </c>
      <c r="Q291" s="34">
        <f>IF(H291="不合格","",'中級(3級～)'!E146)</f>
        <v>0</v>
      </c>
      <c r="R291" s="34">
        <f>IF(H291="不合格","",'中級(3級～)'!F146)</f>
        <v>0</v>
      </c>
      <c r="S291" s="34">
        <f>IF(H291="不合格","",'中級(3級～)'!H146)</f>
        <v>0</v>
      </c>
      <c r="T291" s="34">
        <f>IF(H291="不合格","",'中級(3級～)'!J146)</f>
        <v>0</v>
      </c>
      <c r="U291" t="e">
        <f>IF(H291="不合格",0,VLOOKUP(H291,計算!$U$2:$V$62,2,FALSE))</f>
        <v>#N/A</v>
      </c>
      <c r="V291" t="e">
        <f>IF(U291=0,"不合格",VLOOKUP(U291,計算!$T$3:$V$63,2))</f>
        <v>#N/A</v>
      </c>
      <c r="W291" t="str">
        <f t="shared" si="40"/>
        <v/>
      </c>
      <c r="X291" t="e">
        <f t="shared" si="41"/>
        <v>#N/A</v>
      </c>
      <c r="Y291" t="str">
        <f>IF(D291="","",団体設定!$B$7)</f>
        <v/>
      </c>
      <c r="Z291" t="str">
        <f>IF(D291="","",団体設定!$B$8)</f>
        <v/>
      </c>
    </row>
    <row r="292" spans="1:26" x14ac:dyDescent="0.15">
      <c r="A292">
        <v>291</v>
      </c>
      <c r="B292" s="1" t="str">
        <f>IF(D292="","",'中級(3級～)'!B147)</f>
        <v/>
      </c>
      <c r="C292" s="1" t="str">
        <f>IF(D292="","",'中級(3級～)'!C147)</f>
        <v/>
      </c>
      <c r="D292" t="str">
        <f>'中級(3級～)'!D147&amp;'中級(3級～)'!E147</f>
        <v/>
      </c>
      <c r="E292" t="str">
        <f>IF(D292="","",'中級(3級～)'!F147&amp;"/"&amp;'中級(3級～)'!H147&amp;"/"&amp;'中級(3級～)'!J147)</f>
        <v/>
      </c>
      <c r="F292" s="34" t="str">
        <f>IF(D292="","",団体設定!$B$5&amp;"年"&amp;団体設定!$D$5&amp;団体設定!$E$5&amp;団体設定!$F$5&amp;団体設定!$G$5)</f>
        <v/>
      </c>
      <c r="G292" s="33" t="str">
        <f t="shared" si="35"/>
        <v/>
      </c>
      <c r="H292" t="str">
        <f>'中級(3級～)'!Z147</f>
        <v/>
      </c>
      <c r="I292" t="str">
        <f>IF(D292="","",VLOOKUP(H292,計算!$B$16:$C$219,2,FALSE))</f>
        <v/>
      </c>
      <c r="J292" s="44" t="s">
        <v>65</v>
      </c>
      <c r="K292">
        <f t="shared" si="36"/>
        <v>0</v>
      </c>
      <c r="L292" s="52" t="e">
        <f t="shared" si="37"/>
        <v>#VALUE!</v>
      </c>
      <c r="M292" t="e">
        <f t="shared" si="38"/>
        <v>#VALUE!</v>
      </c>
      <c r="N292" t="str">
        <f t="shared" si="39"/>
        <v/>
      </c>
      <c r="O292" s="34" t="str">
        <f t="shared" si="42"/>
        <v/>
      </c>
      <c r="P292" s="34">
        <f>IF(H292="不合格","",'中級(3級～)'!D147)</f>
        <v>0</v>
      </c>
      <c r="Q292" s="34">
        <f>IF(H292="不合格","",'中級(3級～)'!E147)</f>
        <v>0</v>
      </c>
      <c r="R292" s="34">
        <f>IF(H292="不合格","",'中級(3級～)'!F147)</f>
        <v>0</v>
      </c>
      <c r="S292" s="34">
        <f>IF(H292="不合格","",'中級(3級～)'!H147)</f>
        <v>0</v>
      </c>
      <c r="T292" s="34">
        <f>IF(H292="不合格","",'中級(3級～)'!J147)</f>
        <v>0</v>
      </c>
      <c r="U292" t="e">
        <f>IF(H292="不合格",0,VLOOKUP(H292,計算!$U$2:$V$62,2,FALSE))</f>
        <v>#N/A</v>
      </c>
      <c r="V292" t="e">
        <f>IF(U292=0,"不合格",VLOOKUP(U292,計算!$T$3:$V$63,2))</f>
        <v>#N/A</v>
      </c>
      <c r="W292" t="str">
        <f t="shared" si="40"/>
        <v/>
      </c>
      <c r="X292" t="e">
        <f t="shared" si="41"/>
        <v>#N/A</v>
      </c>
      <c r="Y292" t="str">
        <f>IF(D292="","",団体設定!$B$7)</f>
        <v/>
      </c>
      <c r="Z292" t="str">
        <f>IF(D292="","",団体設定!$B$8)</f>
        <v/>
      </c>
    </row>
    <row r="293" spans="1:26" x14ac:dyDescent="0.15">
      <c r="A293">
        <v>292</v>
      </c>
      <c r="B293" s="1" t="str">
        <f>IF(D293="","",'中級(3級～)'!B148)</f>
        <v/>
      </c>
      <c r="C293" s="1" t="str">
        <f>IF(D293="","",'中級(3級～)'!C148)</f>
        <v/>
      </c>
      <c r="D293" t="str">
        <f>'中級(3級～)'!D148&amp;'中級(3級～)'!E148</f>
        <v/>
      </c>
      <c r="E293" t="str">
        <f>IF(D293="","",'中級(3級～)'!F148&amp;"/"&amp;'中級(3級～)'!H148&amp;"/"&amp;'中級(3級～)'!J148)</f>
        <v/>
      </c>
      <c r="F293" s="34" t="str">
        <f>IF(D293="","",団体設定!$B$5&amp;"年"&amp;団体設定!$D$5&amp;団体設定!$E$5&amp;団体設定!$F$5&amp;団体設定!$G$5)</f>
        <v/>
      </c>
      <c r="G293" s="33" t="str">
        <f t="shared" si="35"/>
        <v/>
      </c>
      <c r="H293" t="str">
        <f>'中級(3級～)'!Z148</f>
        <v/>
      </c>
      <c r="I293" t="str">
        <f>IF(D293="","",VLOOKUP(H293,計算!$B$16:$C$219,2,FALSE))</f>
        <v/>
      </c>
      <c r="J293" s="44" t="s">
        <v>65</v>
      </c>
      <c r="K293">
        <f t="shared" si="36"/>
        <v>0</v>
      </c>
      <c r="L293" s="52" t="e">
        <f t="shared" si="37"/>
        <v>#VALUE!</v>
      </c>
      <c r="M293" t="e">
        <f t="shared" si="38"/>
        <v>#VALUE!</v>
      </c>
      <c r="N293" t="str">
        <f t="shared" si="39"/>
        <v/>
      </c>
      <c r="O293" s="34" t="str">
        <f t="shared" si="42"/>
        <v/>
      </c>
      <c r="P293" s="34">
        <f>IF(H293="不合格","",'中級(3級～)'!D148)</f>
        <v>0</v>
      </c>
      <c r="Q293" s="34">
        <f>IF(H293="不合格","",'中級(3級～)'!E148)</f>
        <v>0</v>
      </c>
      <c r="R293" s="34">
        <f>IF(H293="不合格","",'中級(3級～)'!F148)</f>
        <v>0</v>
      </c>
      <c r="S293" s="34">
        <f>IF(H293="不合格","",'中級(3級～)'!H148)</f>
        <v>0</v>
      </c>
      <c r="T293" s="34">
        <f>IF(H293="不合格","",'中級(3級～)'!J148)</f>
        <v>0</v>
      </c>
      <c r="U293" t="e">
        <f>IF(H293="不合格",0,VLOOKUP(H293,計算!$U$2:$V$62,2,FALSE))</f>
        <v>#N/A</v>
      </c>
      <c r="V293" t="e">
        <f>IF(U293=0,"不合格",VLOOKUP(U293,計算!$T$3:$V$63,2))</f>
        <v>#N/A</v>
      </c>
      <c r="W293" t="str">
        <f t="shared" si="40"/>
        <v/>
      </c>
      <c r="X293" t="e">
        <f t="shared" si="41"/>
        <v>#N/A</v>
      </c>
      <c r="Y293" t="str">
        <f>IF(D293="","",団体設定!$B$7)</f>
        <v/>
      </c>
      <c r="Z293" t="str">
        <f>IF(D293="","",団体設定!$B$8)</f>
        <v/>
      </c>
    </row>
    <row r="294" spans="1:26" x14ac:dyDescent="0.15">
      <c r="A294">
        <v>293</v>
      </c>
      <c r="B294" s="1" t="str">
        <f>IF(D294="","",'中級(3級～)'!B149)</f>
        <v/>
      </c>
      <c r="C294" s="1" t="str">
        <f>IF(D294="","",'中級(3級～)'!C149)</f>
        <v/>
      </c>
      <c r="D294" t="str">
        <f>'中級(3級～)'!D149&amp;'中級(3級～)'!E149</f>
        <v/>
      </c>
      <c r="E294" t="str">
        <f>IF(D294="","",'中級(3級～)'!F149&amp;"/"&amp;'中級(3級～)'!H149&amp;"/"&amp;'中級(3級～)'!J149)</f>
        <v/>
      </c>
      <c r="F294" s="34" t="str">
        <f>IF(D294="","",団体設定!$B$5&amp;"年"&amp;団体設定!$D$5&amp;団体設定!$E$5&amp;団体設定!$F$5&amp;団体設定!$G$5)</f>
        <v/>
      </c>
      <c r="G294" s="33" t="str">
        <f t="shared" si="35"/>
        <v/>
      </c>
      <c r="H294" t="str">
        <f>'中級(3級～)'!Z149</f>
        <v/>
      </c>
      <c r="I294" t="str">
        <f>IF(D294="","",VLOOKUP(H294,計算!$B$16:$C$219,2,FALSE))</f>
        <v/>
      </c>
      <c r="J294" s="44" t="s">
        <v>65</v>
      </c>
      <c r="K294">
        <f t="shared" si="36"/>
        <v>0</v>
      </c>
      <c r="L294" s="52" t="e">
        <f t="shared" si="37"/>
        <v>#VALUE!</v>
      </c>
      <c r="M294" t="e">
        <f t="shared" si="38"/>
        <v>#VALUE!</v>
      </c>
      <c r="N294" t="str">
        <f t="shared" si="39"/>
        <v/>
      </c>
      <c r="O294" s="34" t="str">
        <f t="shared" si="42"/>
        <v/>
      </c>
      <c r="P294" s="34">
        <f>IF(H294="不合格","",'中級(3級～)'!D149)</f>
        <v>0</v>
      </c>
      <c r="Q294" s="34">
        <f>IF(H294="不合格","",'中級(3級～)'!E149)</f>
        <v>0</v>
      </c>
      <c r="R294" s="34">
        <f>IF(H294="不合格","",'中級(3級～)'!F149)</f>
        <v>0</v>
      </c>
      <c r="S294" s="34">
        <f>IF(H294="不合格","",'中級(3級～)'!H149)</f>
        <v>0</v>
      </c>
      <c r="T294" s="34">
        <f>IF(H294="不合格","",'中級(3級～)'!J149)</f>
        <v>0</v>
      </c>
      <c r="U294" t="e">
        <f>IF(H294="不合格",0,VLOOKUP(H294,計算!$U$2:$V$62,2,FALSE))</f>
        <v>#N/A</v>
      </c>
      <c r="V294" t="e">
        <f>IF(U294=0,"不合格",VLOOKUP(U294,計算!$T$3:$V$63,2))</f>
        <v>#N/A</v>
      </c>
      <c r="W294" t="str">
        <f t="shared" si="40"/>
        <v/>
      </c>
      <c r="X294" t="e">
        <f t="shared" si="41"/>
        <v>#N/A</v>
      </c>
      <c r="Y294" t="str">
        <f>IF(D294="","",団体設定!$B$7)</f>
        <v/>
      </c>
      <c r="Z294" t="str">
        <f>IF(D294="","",団体設定!$B$8)</f>
        <v/>
      </c>
    </row>
    <row r="295" spans="1:26" x14ac:dyDescent="0.15">
      <c r="A295">
        <v>294</v>
      </c>
      <c r="B295" s="1" t="str">
        <f>IF(D295="","",'中級(3級～)'!B150)</f>
        <v/>
      </c>
      <c r="C295" s="1" t="str">
        <f>IF(D295="","",'中級(3級～)'!C150)</f>
        <v/>
      </c>
      <c r="D295" t="str">
        <f>'中級(3級～)'!D150&amp;'中級(3級～)'!E150</f>
        <v/>
      </c>
      <c r="E295" t="str">
        <f>IF(D295="","",'中級(3級～)'!F150&amp;"/"&amp;'中級(3級～)'!H150&amp;"/"&amp;'中級(3級～)'!J150)</f>
        <v/>
      </c>
      <c r="F295" s="34" t="str">
        <f>IF(D295="","",団体設定!$B$5&amp;"年"&amp;団体設定!$D$5&amp;団体設定!$E$5&amp;団体設定!$F$5&amp;団体設定!$G$5)</f>
        <v/>
      </c>
      <c r="G295" s="33" t="str">
        <f t="shared" si="35"/>
        <v/>
      </c>
      <c r="H295" t="str">
        <f>'中級(3級～)'!Z150</f>
        <v/>
      </c>
      <c r="I295" t="str">
        <f>IF(D295="","",VLOOKUP(H295,計算!$B$16:$C$219,2,FALSE))</f>
        <v/>
      </c>
      <c r="J295" s="44" t="s">
        <v>65</v>
      </c>
      <c r="K295">
        <f t="shared" si="36"/>
        <v>0</v>
      </c>
      <c r="L295" s="52" t="e">
        <f t="shared" si="37"/>
        <v>#VALUE!</v>
      </c>
      <c r="M295" t="e">
        <f t="shared" si="38"/>
        <v>#VALUE!</v>
      </c>
      <c r="N295" t="str">
        <f t="shared" si="39"/>
        <v/>
      </c>
      <c r="O295" s="34" t="str">
        <f t="shared" si="42"/>
        <v/>
      </c>
      <c r="P295" s="34">
        <f>IF(H295="不合格","",'中級(3級～)'!D150)</f>
        <v>0</v>
      </c>
      <c r="Q295" s="34">
        <f>IF(H295="不合格","",'中級(3級～)'!E150)</f>
        <v>0</v>
      </c>
      <c r="R295" s="34">
        <f>IF(H295="不合格","",'中級(3級～)'!F150)</f>
        <v>0</v>
      </c>
      <c r="S295" s="34">
        <f>IF(H295="不合格","",'中級(3級～)'!H150)</f>
        <v>0</v>
      </c>
      <c r="T295" s="34">
        <f>IF(H295="不合格","",'中級(3級～)'!J150)</f>
        <v>0</v>
      </c>
      <c r="U295" t="e">
        <f>IF(H295="不合格",0,VLOOKUP(H295,計算!$U$2:$V$62,2,FALSE))</f>
        <v>#N/A</v>
      </c>
      <c r="V295" t="e">
        <f>IF(U295=0,"不合格",VLOOKUP(U295,計算!$T$3:$V$63,2))</f>
        <v>#N/A</v>
      </c>
      <c r="W295" t="str">
        <f t="shared" si="40"/>
        <v/>
      </c>
      <c r="X295" t="e">
        <f t="shared" si="41"/>
        <v>#N/A</v>
      </c>
      <c r="Y295" t="str">
        <f>IF(D295="","",団体設定!$B$7)</f>
        <v/>
      </c>
      <c r="Z295" t="str">
        <f>IF(D295="","",団体設定!$B$8)</f>
        <v/>
      </c>
    </row>
    <row r="296" spans="1:26" x14ac:dyDescent="0.15">
      <c r="A296">
        <v>295</v>
      </c>
      <c r="B296" s="1" t="str">
        <f>IF(D296="","",'中級(3級～)'!B151)</f>
        <v/>
      </c>
      <c r="C296" s="1" t="str">
        <f>IF(D296="","",'中級(3級～)'!C151)</f>
        <v/>
      </c>
      <c r="D296" t="str">
        <f>'中級(3級～)'!D151&amp;'中級(3級～)'!E151</f>
        <v/>
      </c>
      <c r="E296" t="str">
        <f>IF(D296="","",'中級(3級～)'!F151&amp;"/"&amp;'中級(3級～)'!H151&amp;"/"&amp;'中級(3級～)'!J151)</f>
        <v/>
      </c>
      <c r="F296" s="34" t="str">
        <f>IF(D296="","",団体設定!$B$5&amp;"年"&amp;団体設定!$D$5&amp;団体設定!$E$5&amp;団体設定!$F$5&amp;団体設定!$G$5)</f>
        <v/>
      </c>
      <c r="G296" s="33" t="str">
        <f t="shared" si="35"/>
        <v/>
      </c>
      <c r="H296" t="str">
        <f>'中級(3級～)'!Z151</f>
        <v/>
      </c>
      <c r="I296" t="str">
        <f>IF(D296="","",VLOOKUP(H296,計算!$B$16:$C$219,2,FALSE))</f>
        <v/>
      </c>
      <c r="J296" s="44" t="s">
        <v>65</v>
      </c>
      <c r="K296">
        <f t="shared" si="36"/>
        <v>0</v>
      </c>
      <c r="L296" s="52" t="e">
        <f t="shared" si="37"/>
        <v>#VALUE!</v>
      </c>
      <c r="M296" t="e">
        <f t="shared" si="38"/>
        <v>#VALUE!</v>
      </c>
      <c r="N296" t="str">
        <f t="shared" si="39"/>
        <v/>
      </c>
      <c r="O296" s="34" t="str">
        <f t="shared" si="42"/>
        <v/>
      </c>
      <c r="P296" s="34">
        <f>IF(H296="不合格","",'中級(3級～)'!D151)</f>
        <v>0</v>
      </c>
      <c r="Q296" s="34">
        <f>IF(H296="不合格","",'中級(3級～)'!E151)</f>
        <v>0</v>
      </c>
      <c r="R296" s="34">
        <f>IF(H296="不合格","",'中級(3級～)'!F151)</f>
        <v>0</v>
      </c>
      <c r="S296" s="34">
        <f>IF(H296="不合格","",'中級(3級～)'!H151)</f>
        <v>0</v>
      </c>
      <c r="T296" s="34">
        <f>IF(H296="不合格","",'中級(3級～)'!J151)</f>
        <v>0</v>
      </c>
      <c r="U296" t="e">
        <f>IF(H296="不合格",0,VLOOKUP(H296,計算!$U$2:$V$62,2,FALSE))</f>
        <v>#N/A</v>
      </c>
      <c r="V296" t="e">
        <f>IF(U296=0,"不合格",VLOOKUP(U296,計算!$T$3:$V$63,2))</f>
        <v>#N/A</v>
      </c>
      <c r="W296" t="str">
        <f t="shared" si="40"/>
        <v/>
      </c>
      <c r="X296" t="e">
        <f t="shared" si="41"/>
        <v>#N/A</v>
      </c>
      <c r="Y296" t="str">
        <f>IF(D296="","",団体設定!$B$7)</f>
        <v/>
      </c>
      <c r="Z296" t="str">
        <f>IF(D296="","",団体設定!$B$8)</f>
        <v/>
      </c>
    </row>
    <row r="297" spans="1:26" x14ac:dyDescent="0.15">
      <c r="A297">
        <v>296</v>
      </c>
      <c r="B297" s="1" t="str">
        <f>IF(D297="","",'中級(3級～)'!B152)</f>
        <v/>
      </c>
      <c r="C297" s="1" t="str">
        <f>IF(D297="","",'中級(3級～)'!C152)</f>
        <v/>
      </c>
      <c r="D297" t="str">
        <f>'中級(3級～)'!D152&amp;'中級(3級～)'!E152</f>
        <v/>
      </c>
      <c r="E297" t="str">
        <f>IF(D297="","",'中級(3級～)'!F152&amp;"/"&amp;'中級(3級～)'!H152&amp;"/"&amp;'中級(3級～)'!J152)</f>
        <v/>
      </c>
      <c r="F297" s="34" t="str">
        <f>IF(D297="","",団体設定!$B$5&amp;"年"&amp;団体設定!$D$5&amp;団体設定!$E$5&amp;団体設定!$F$5&amp;団体設定!$G$5)</f>
        <v/>
      </c>
      <c r="G297" s="33" t="str">
        <f t="shared" si="35"/>
        <v/>
      </c>
      <c r="H297" t="str">
        <f>'中級(3級～)'!Z152</f>
        <v/>
      </c>
      <c r="I297" t="str">
        <f>IF(D297="","",VLOOKUP(H297,計算!$B$16:$C$219,2,FALSE))</f>
        <v/>
      </c>
      <c r="J297" s="44" t="s">
        <v>65</v>
      </c>
      <c r="K297">
        <f t="shared" si="36"/>
        <v>0</v>
      </c>
      <c r="L297" s="52" t="e">
        <f t="shared" si="37"/>
        <v>#VALUE!</v>
      </c>
      <c r="M297" t="e">
        <f t="shared" si="38"/>
        <v>#VALUE!</v>
      </c>
      <c r="N297" t="str">
        <f t="shared" si="39"/>
        <v/>
      </c>
      <c r="O297" s="34" t="str">
        <f t="shared" si="42"/>
        <v/>
      </c>
      <c r="P297" s="34">
        <f>IF(H297="不合格","",'中級(3級～)'!D152)</f>
        <v>0</v>
      </c>
      <c r="Q297" s="34">
        <f>IF(H297="不合格","",'中級(3級～)'!E152)</f>
        <v>0</v>
      </c>
      <c r="R297" s="34">
        <f>IF(H297="不合格","",'中級(3級～)'!F152)</f>
        <v>0</v>
      </c>
      <c r="S297" s="34">
        <f>IF(H297="不合格","",'中級(3級～)'!H152)</f>
        <v>0</v>
      </c>
      <c r="T297" s="34">
        <f>IF(H297="不合格","",'中級(3級～)'!J152)</f>
        <v>0</v>
      </c>
      <c r="U297" t="e">
        <f>IF(H297="不合格",0,VLOOKUP(H297,計算!$U$2:$V$62,2,FALSE))</f>
        <v>#N/A</v>
      </c>
      <c r="V297" t="e">
        <f>IF(U297=0,"不合格",VLOOKUP(U297,計算!$T$3:$V$63,2))</f>
        <v>#N/A</v>
      </c>
      <c r="W297" t="str">
        <f t="shared" si="40"/>
        <v/>
      </c>
      <c r="X297" t="e">
        <f t="shared" si="41"/>
        <v>#N/A</v>
      </c>
      <c r="Y297" t="str">
        <f>IF(D297="","",団体設定!$B$7)</f>
        <v/>
      </c>
      <c r="Z297" t="str">
        <f>IF(D297="","",団体設定!$B$8)</f>
        <v/>
      </c>
    </row>
    <row r="298" spans="1:26" x14ac:dyDescent="0.15">
      <c r="A298">
        <v>297</v>
      </c>
      <c r="B298" s="1" t="str">
        <f>IF(D298="","",'中級(3級～)'!B153)</f>
        <v/>
      </c>
      <c r="C298" s="1" t="str">
        <f>IF(D298="","",'中級(3級～)'!C153)</f>
        <v/>
      </c>
      <c r="D298" t="str">
        <f>'中級(3級～)'!D153&amp;'中級(3級～)'!E153</f>
        <v/>
      </c>
      <c r="E298" t="str">
        <f>IF(D298="","",'中級(3級～)'!F153&amp;"/"&amp;'中級(3級～)'!H153&amp;"/"&amp;'中級(3級～)'!J153)</f>
        <v/>
      </c>
      <c r="F298" s="34" t="str">
        <f>IF(D298="","",団体設定!$B$5&amp;"年"&amp;団体設定!$D$5&amp;団体設定!$E$5&amp;団体設定!$F$5&amp;団体設定!$G$5)</f>
        <v/>
      </c>
      <c r="G298" s="33" t="str">
        <f t="shared" si="35"/>
        <v/>
      </c>
      <c r="H298" t="str">
        <f>'中級(3級～)'!Z153</f>
        <v/>
      </c>
      <c r="I298" t="str">
        <f>IF(D298="","",VLOOKUP(H298,計算!$B$16:$C$219,2,FALSE))</f>
        <v/>
      </c>
      <c r="J298" s="44" t="s">
        <v>65</v>
      </c>
      <c r="K298">
        <f t="shared" si="36"/>
        <v>0</v>
      </c>
      <c r="L298" s="52" t="e">
        <f t="shared" si="37"/>
        <v>#VALUE!</v>
      </c>
      <c r="M298" t="e">
        <f t="shared" si="38"/>
        <v>#VALUE!</v>
      </c>
      <c r="N298" t="str">
        <f t="shared" si="39"/>
        <v/>
      </c>
      <c r="O298" s="34" t="str">
        <f t="shared" si="42"/>
        <v/>
      </c>
      <c r="P298" s="34">
        <f>IF(H298="不合格","",'中級(3級～)'!D153)</f>
        <v>0</v>
      </c>
      <c r="Q298" s="34">
        <f>IF(H298="不合格","",'中級(3級～)'!E153)</f>
        <v>0</v>
      </c>
      <c r="R298" s="34">
        <f>IF(H298="不合格","",'中級(3級～)'!F153)</f>
        <v>0</v>
      </c>
      <c r="S298" s="34">
        <f>IF(H298="不合格","",'中級(3級～)'!H153)</f>
        <v>0</v>
      </c>
      <c r="T298" s="34">
        <f>IF(H298="不合格","",'中級(3級～)'!J153)</f>
        <v>0</v>
      </c>
      <c r="U298" t="e">
        <f>IF(H298="不合格",0,VLOOKUP(H298,計算!$U$2:$V$62,2,FALSE))</f>
        <v>#N/A</v>
      </c>
      <c r="V298" t="e">
        <f>IF(U298=0,"不合格",VLOOKUP(U298,計算!$T$3:$V$63,2))</f>
        <v>#N/A</v>
      </c>
      <c r="W298" t="str">
        <f t="shared" si="40"/>
        <v/>
      </c>
      <c r="X298" t="e">
        <f t="shared" si="41"/>
        <v>#N/A</v>
      </c>
      <c r="Y298" t="str">
        <f>IF(D298="","",団体設定!$B$7)</f>
        <v/>
      </c>
      <c r="Z298" t="str">
        <f>IF(D298="","",団体設定!$B$8)</f>
        <v/>
      </c>
    </row>
    <row r="299" spans="1:26" x14ac:dyDescent="0.15">
      <c r="A299">
        <v>298</v>
      </c>
      <c r="B299" s="1" t="str">
        <f>IF(D299="","",'中級(3級～)'!B154)</f>
        <v/>
      </c>
      <c r="C299" s="1" t="str">
        <f>IF(D299="","",'中級(3級～)'!C154)</f>
        <v/>
      </c>
      <c r="D299" t="str">
        <f>'中級(3級～)'!D154&amp;'中級(3級～)'!E154</f>
        <v/>
      </c>
      <c r="E299" t="str">
        <f>IF(D299="","",'中級(3級～)'!F154&amp;"/"&amp;'中級(3級～)'!H154&amp;"/"&amp;'中級(3級～)'!J154)</f>
        <v/>
      </c>
      <c r="F299" s="34" t="str">
        <f>IF(D299="","",団体設定!$B$5&amp;"年"&amp;団体設定!$D$5&amp;団体設定!$E$5&amp;団体設定!$F$5&amp;団体設定!$G$5)</f>
        <v/>
      </c>
      <c r="G299" s="33" t="str">
        <f t="shared" si="35"/>
        <v/>
      </c>
      <c r="H299" t="str">
        <f>'中級(3級～)'!Z154</f>
        <v/>
      </c>
      <c r="I299" t="str">
        <f>IF(D299="","",VLOOKUP(H299,計算!$B$16:$C$219,2,FALSE))</f>
        <v/>
      </c>
      <c r="J299" s="44" t="s">
        <v>65</v>
      </c>
      <c r="K299">
        <f t="shared" si="36"/>
        <v>0</v>
      </c>
      <c r="L299" s="52" t="e">
        <f t="shared" si="37"/>
        <v>#VALUE!</v>
      </c>
      <c r="M299" t="e">
        <f t="shared" si="38"/>
        <v>#VALUE!</v>
      </c>
      <c r="N299" t="str">
        <f t="shared" si="39"/>
        <v/>
      </c>
      <c r="O299" s="34" t="str">
        <f t="shared" si="42"/>
        <v/>
      </c>
      <c r="P299" s="34">
        <f>IF(H299="不合格","",'中級(3級～)'!D154)</f>
        <v>0</v>
      </c>
      <c r="Q299" s="34">
        <f>IF(H299="不合格","",'中級(3級～)'!E154)</f>
        <v>0</v>
      </c>
      <c r="R299" s="34">
        <f>IF(H299="不合格","",'中級(3級～)'!F154)</f>
        <v>0</v>
      </c>
      <c r="S299" s="34">
        <f>IF(H299="不合格","",'中級(3級～)'!H154)</f>
        <v>0</v>
      </c>
      <c r="T299" s="34">
        <f>IF(H299="不合格","",'中級(3級～)'!J154)</f>
        <v>0</v>
      </c>
      <c r="U299" t="e">
        <f>IF(H299="不合格",0,VLOOKUP(H299,計算!$U$2:$V$62,2,FALSE))</f>
        <v>#N/A</v>
      </c>
      <c r="V299" t="e">
        <f>IF(U299=0,"不合格",VLOOKUP(U299,計算!$T$3:$V$63,2))</f>
        <v>#N/A</v>
      </c>
      <c r="W299" t="str">
        <f t="shared" si="40"/>
        <v/>
      </c>
      <c r="X299" t="e">
        <f t="shared" si="41"/>
        <v>#N/A</v>
      </c>
      <c r="Y299" t="str">
        <f>IF(D299="","",団体設定!$B$7)</f>
        <v/>
      </c>
      <c r="Z299" t="str">
        <f>IF(D299="","",団体設定!$B$8)</f>
        <v/>
      </c>
    </row>
    <row r="300" spans="1:26" x14ac:dyDescent="0.15">
      <c r="A300">
        <v>299</v>
      </c>
      <c r="B300" s="1" t="str">
        <f>IF(D300="","",'中級(3級～)'!B155)</f>
        <v/>
      </c>
      <c r="C300" s="1" t="str">
        <f>IF(D300="","",'中級(3級～)'!C155)</f>
        <v/>
      </c>
      <c r="D300" t="str">
        <f>'中級(3級～)'!D155&amp;'中級(3級～)'!E155</f>
        <v/>
      </c>
      <c r="E300" t="str">
        <f>IF(D300="","",'中級(3級～)'!F155&amp;"/"&amp;'中級(3級～)'!H155&amp;"/"&amp;'中級(3級～)'!J155)</f>
        <v/>
      </c>
      <c r="F300" s="34" t="str">
        <f>IF(D300="","",団体設定!$B$5&amp;"年"&amp;団体設定!$D$5&amp;団体設定!$E$5&amp;団体設定!$F$5&amp;団体設定!$G$5)</f>
        <v/>
      </c>
      <c r="G300" s="33" t="str">
        <f t="shared" si="35"/>
        <v/>
      </c>
      <c r="H300" t="str">
        <f>'中級(3級～)'!Z155</f>
        <v/>
      </c>
      <c r="I300" t="str">
        <f>IF(D300="","",VLOOKUP(H300,計算!$B$16:$C$219,2,FALSE))</f>
        <v/>
      </c>
      <c r="J300" s="44" t="s">
        <v>65</v>
      </c>
      <c r="K300">
        <f t="shared" si="36"/>
        <v>0</v>
      </c>
      <c r="L300" s="52" t="e">
        <f t="shared" si="37"/>
        <v>#VALUE!</v>
      </c>
      <c r="M300" t="e">
        <f t="shared" si="38"/>
        <v>#VALUE!</v>
      </c>
      <c r="N300" t="str">
        <f t="shared" si="39"/>
        <v/>
      </c>
      <c r="O300" s="34" t="str">
        <f t="shared" si="42"/>
        <v/>
      </c>
      <c r="P300" s="34">
        <f>IF(H300="不合格","",'中級(3級～)'!D155)</f>
        <v>0</v>
      </c>
      <c r="Q300" s="34">
        <f>IF(H300="不合格","",'中級(3級～)'!E155)</f>
        <v>0</v>
      </c>
      <c r="R300" s="34">
        <f>IF(H300="不合格","",'中級(3級～)'!F155)</f>
        <v>0</v>
      </c>
      <c r="S300" s="34">
        <f>IF(H300="不合格","",'中級(3級～)'!H155)</f>
        <v>0</v>
      </c>
      <c r="T300" s="34">
        <f>IF(H300="不合格","",'中級(3級～)'!J155)</f>
        <v>0</v>
      </c>
      <c r="U300" t="e">
        <f>IF(H300="不合格",0,VLOOKUP(H300,計算!$U$2:$V$62,2,FALSE))</f>
        <v>#N/A</v>
      </c>
      <c r="V300" t="e">
        <f>IF(U300=0,"不合格",VLOOKUP(U300,計算!$T$3:$V$63,2))</f>
        <v>#N/A</v>
      </c>
      <c r="W300" t="str">
        <f t="shared" si="40"/>
        <v/>
      </c>
      <c r="X300" t="e">
        <f t="shared" si="41"/>
        <v>#N/A</v>
      </c>
      <c r="Y300" t="str">
        <f>IF(D300="","",団体設定!$B$7)</f>
        <v/>
      </c>
      <c r="Z300" t="str">
        <f>IF(D300="","",団体設定!$B$8)</f>
        <v/>
      </c>
    </row>
    <row r="301" spans="1:26" x14ac:dyDescent="0.15">
      <c r="A301">
        <v>300</v>
      </c>
      <c r="B301" s="1" t="str">
        <f>IF(D301="","",'中級(3級～)'!B156)</f>
        <v/>
      </c>
      <c r="C301" s="1" t="str">
        <f>IF(D301="","",'中級(3級～)'!C156)</f>
        <v/>
      </c>
      <c r="D301" t="str">
        <f>'中級(3級～)'!D156&amp;'中級(3級～)'!E156</f>
        <v/>
      </c>
      <c r="E301" t="str">
        <f>IF(D301="","",'中級(3級～)'!F156&amp;"/"&amp;'中級(3級～)'!H156&amp;"/"&amp;'中級(3級～)'!J156)</f>
        <v/>
      </c>
      <c r="F301" s="34" t="str">
        <f>IF(D301="","",団体設定!$B$5&amp;"年"&amp;団体設定!$D$5&amp;団体設定!$E$5&amp;団体設定!$F$5&amp;団体設定!$G$5)</f>
        <v/>
      </c>
      <c r="G301" s="33" t="str">
        <f t="shared" si="35"/>
        <v/>
      </c>
      <c r="H301" t="str">
        <f>'中級(3級～)'!Z156</f>
        <v/>
      </c>
      <c r="I301" t="str">
        <f>IF(D301="","",VLOOKUP(H301,計算!$B$16:$C$219,2,FALSE))</f>
        <v/>
      </c>
      <c r="J301" s="44" t="s">
        <v>65</v>
      </c>
      <c r="K301">
        <f t="shared" si="36"/>
        <v>0</v>
      </c>
      <c r="L301" s="52" t="e">
        <f t="shared" si="37"/>
        <v>#VALUE!</v>
      </c>
      <c r="M301" t="e">
        <f t="shared" si="38"/>
        <v>#VALUE!</v>
      </c>
      <c r="N301" t="str">
        <f t="shared" si="39"/>
        <v/>
      </c>
      <c r="O301" s="34" t="str">
        <f t="shared" si="42"/>
        <v/>
      </c>
      <c r="P301" s="34">
        <f>IF(H301="不合格","",'中級(3級～)'!D156)</f>
        <v>0</v>
      </c>
      <c r="Q301" s="34">
        <f>IF(H301="不合格","",'中級(3級～)'!E156)</f>
        <v>0</v>
      </c>
      <c r="R301" s="34">
        <f>IF(H301="不合格","",'中級(3級～)'!F156)</f>
        <v>0</v>
      </c>
      <c r="S301" s="34">
        <f>IF(H301="不合格","",'中級(3級～)'!H156)</f>
        <v>0</v>
      </c>
      <c r="T301" s="34">
        <f>IF(H301="不合格","",'中級(3級～)'!J156)</f>
        <v>0</v>
      </c>
      <c r="U301" t="e">
        <f>IF(H301="不合格",0,VLOOKUP(H301,計算!$U$2:$V$62,2,FALSE))</f>
        <v>#N/A</v>
      </c>
      <c r="V301" t="e">
        <f>IF(U301=0,"不合格",VLOOKUP(U301,計算!$T$3:$V$63,2))</f>
        <v>#N/A</v>
      </c>
      <c r="W301" t="str">
        <f t="shared" si="40"/>
        <v/>
      </c>
      <c r="X301" t="e">
        <f t="shared" si="41"/>
        <v>#N/A</v>
      </c>
      <c r="Y301" t="str">
        <f>IF(D301="","",団体設定!$B$7)</f>
        <v/>
      </c>
      <c r="Z301" t="str">
        <f>IF(D301="","",団体設定!$B$8)</f>
        <v/>
      </c>
    </row>
    <row r="302" spans="1:26" x14ac:dyDescent="0.15">
      <c r="A302">
        <v>301</v>
      </c>
      <c r="B302" s="1" t="str">
        <f>IF(D302="","",'上級(五段～)'!B7)</f>
        <v/>
      </c>
      <c r="C302" s="1" t="str">
        <f>IF(D302="","",'上級(五段～)'!C7)</f>
        <v/>
      </c>
      <c r="D302" t="str">
        <f>'上級(五段～)'!D7&amp;'上級(五段～)'!E7</f>
        <v/>
      </c>
      <c r="E302" t="str">
        <f>IF(D302="","",'上級(五段～)'!F7&amp;"/"&amp;'上級(五段～)'!H7&amp;"/"&amp;'上級(五段～)'!J7)</f>
        <v/>
      </c>
      <c r="F302" s="34" t="str">
        <f>IF(D302="","",団体設定!$B$5&amp;"年"&amp;団体設定!$D$5&amp;団体設定!$E$5&amp;団体設定!$F$5&amp;団体設定!$G$5)</f>
        <v/>
      </c>
      <c r="G302" s="33" t="str">
        <f t="shared" si="35"/>
        <v/>
      </c>
      <c r="H302" t="str">
        <f>'上級(五段～)'!Z7</f>
        <v/>
      </c>
      <c r="I302" t="str">
        <f>IF(D302="","",VLOOKUP(H302,計算!$B$16:$C$219,2,FALSE))</f>
        <v/>
      </c>
      <c r="J302" s="44" t="s">
        <v>66</v>
      </c>
      <c r="K302">
        <f t="shared" si="36"/>
        <v>0</v>
      </c>
      <c r="L302" s="52" t="e">
        <f t="shared" si="37"/>
        <v>#VALUE!</v>
      </c>
      <c r="M302" t="e">
        <f t="shared" si="38"/>
        <v>#VALUE!</v>
      </c>
      <c r="N302" t="str">
        <f t="shared" si="39"/>
        <v/>
      </c>
      <c r="O302" s="34" t="str">
        <f t="shared" si="42"/>
        <v/>
      </c>
      <c r="P302" s="34">
        <f>IF(H302="不合格","",'上級(五段～)'!D7)</f>
        <v>0</v>
      </c>
      <c r="Q302" s="34">
        <f>IF(H302="不合格","",'上級(五段～)'!E7)</f>
        <v>0</v>
      </c>
      <c r="R302" s="34">
        <f>IF(H302="不合格","",'上級(五段～)'!F7)</f>
        <v>0</v>
      </c>
      <c r="S302" s="34">
        <f>IF(H302="不合格","",'上級(五段～)'!H7)</f>
        <v>0</v>
      </c>
      <c r="T302" s="34">
        <f>IF(H302="不合格","",'上級(五段～)'!J7)</f>
        <v>0</v>
      </c>
      <c r="U302" t="e">
        <f>IF(H302="不合格",0,VLOOKUP(H302,計算!$U$2:$V$62,2,FALSE))</f>
        <v>#N/A</v>
      </c>
      <c r="V302" t="e">
        <f>IF(U302=0,"不合格",VLOOKUP(U302,計算!$T$3:$V$63,2))</f>
        <v>#N/A</v>
      </c>
      <c r="W302" t="str">
        <f t="shared" si="40"/>
        <v/>
      </c>
      <c r="X302" t="e">
        <f t="shared" si="41"/>
        <v>#N/A</v>
      </c>
      <c r="Y302" t="str">
        <f>IF(D302="","",団体設定!$B$7)</f>
        <v/>
      </c>
      <c r="Z302" t="str">
        <f>IF(D302="","",団体設定!$B$8)</f>
        <v/>
      </c>
    </row>
    <row r="303" spans="1:26" x14ac:dyDescent="0.15">
      <c r="A303">
        <v>302</v>
      </c>
      <c r="B303" s="1" t="str">
        <f>IF(D303="","",'上級(五段～)'!B8)</f>
        <v/>
      </c>
      <c r="C303" s="1" t="str">
        <f>IF(D303="","",'上級(五段～)'!C8)</f>
        <v/>
      </c>
      <c r="D303" t="str">
        <f>'上級(五段～)'!D8&amp;'上級(五段～)'!E8</f>
        <v/>
      </c>
      <c r="E303" t="str">
        <f>IF(D303="","",'上級(五段～)'!F8&amp;"/"&amp;'上級(五段～)'!H8&amp;"/"&amp;'上級(五段～)'!J8)</f>
        <v/>
      </c>
      <c r="F303" s="34" t="str">
        <f>IF(D303="","",団体設定!$B$5&amp;"年"&amp;団体設定!$D$5&amp;団体設定!$E$5&amp;団体設定!$F$5&amp;団体設定!$G$5)</f>
        <v/>
      </c>
      <c r="G303" s="33" t="str">
        <f t="shared" si="35"/>
        <v/>
      </c>
      <c r="H303" t="str">
        <f>'上級(五段～)'!Z8</f>
        <v/>
      </c>
      <c r="I303" t="str">
        <f>IF(D303="","",VLOOKUP(H303,計算!$B$16:$C$219,2,FALSE))</f>
        <v/>
      </c>
      <c r="J303" s="44" t="s">
        <v>66</v>
      </c>
      <c r="K303">
        <f t="shared" si="36"/>
        <v>0</v>
      </c>
      <c r="L303" s="52" t="e">
        <f t="shared" si="37"/>
        <v>#VALUE!</v>
      </c>
      <c r="M303" t="e">
        <f t="shared" si="38"/>
        <v>#VALUE!</v>
      </c>
      <c r="N303" t="str">
        <f t="shared" si="39"/>
        <v/>
      </c>
      <c r="O303" s="34" t="str">
        <f t="shared" si="42"/>
        <v/>
      </c>
      <c r="P303" s="34">
        <f>IF(H303="不合格","",'上級(五段～)'!D8)</f>
        <v>0</v>
      </c>
      <c r="Q303" s="34">
        <f>IF(H303="不合格","",'上級(五段～)'!E8)</f>
        <v>0</v>
      </c>
      <c r="R303" s="34">
        <f>IF(H303="不合格","",'上級(五段～)'!F8)</f>
        <v>0</v>
      </c>
      <c r="S303" s="34">
        <f>IF(H303="不合格","",'上級(五段～)'!H8)</f>
        <v>0</v>
      </c>
      <c r="T303" s="34">
        <f>IF(H303="不合格","",'上級(五段～)'!J8)</f>
        <v>0</v>
      </c>
      <c r="U303" t="e">
        <f>IF(H303="不合格",0,VLOOKUP(H303,計算!$U$2:$V$62,2,FALSE))</f>
        <v>#N/A</v>
      </c>
      <c r="V303" t="e">
        <f>IF(U303=0,"不合格",VLOOKUP(U303,計算!$T$3:$V$63,2))</f>
        <v>#N/A</v>
      </c>
      <c r="W303" t="str">
        <f t="shared" si="40"/>
        <v/>
      </c>
      <c r="X303" t="e">
        <f t="shared" si="41"/>
        <v>#N/A</v>
      </c>
      <c r="Y303" t="str">
        <f>IF(D303="","",団体設定!$B$7)</f>
        <v/>
      </c>
      <c r="Z303" t="str">
        <f>IF(D303="","",団体設定!$B$8)</f>
        <v/>
      </c>
    </row>
    <row r="304" spans="1:26" x14ac:dyDescent="0.15">
      <c r="A304">
        <v>303</v>
      </c>
      <c r="B304" s="1" t="str">
        <f>IF(D304="","",'上級(五段～)'!B9)</f>
        <v/>
      </c>
      <c r="C304" s="1" t="str">
        <f>IF(D304="","",'上級(五段～)'!C9)</f>
        <v/>
      </c>
      <c r="D304" t="str">
        <f>'上級(五段～)'!D9&amp;'上級(五段～)'!E9</f>
        <v/>
      </c>
      <c r="E304" t="str">
        <f>IF(D304="","",'上級(五段～)'!F9&amp;"/"&amp;'上級(五段～)'!H9&amp;"/"&amp;'上級(五段～)'!J9)</f>
        <v/>
      </c>
      <c r="F304" s="34" t="str">
        <f>IF(D304="","",団体設定!$B$5&amp;"年"&amp;団体設定!$D$5&amp;団体設定!$E$5&amp;団体設定!$F$5&amp;団体設定!$G$5)</f>
        <v/>
      </c>
      <c r="G304" s="33" t="str">
        <f t="shared" si="35"/>
        <v/>
      </c>
      <c r="H304" t="str">
        <f>'上級(五段～)'!Z9</f>
        <v/>
      </c>
      <c r="I304" t="str">
        <f>IF(D304="","",VLOOKUP(H304,計算!$B$16:$C$219,2,FALSE))</f>
        <v/>
      </c>
      <c r="J304" s="44" t="s">
        <v>66</v>
      </c>
      <c r="K304">
        <f t="shared" si="36"/>
        <v>0</v>
      </c>
      <c r="L304" s="52" t="e">
        <f t="shared" si="37"/>
        <v>#VALUE!</v>
      </c>
      <c r="M304" t="e">
        <f t="shared" si="38"/>
        <v>#VALUE!</v>
      </c>
      <c r="N304" t="str">
        <f t="shared" si="39"/>
        <v/>
      </c>
      <c r="O304" s="34" t="str">
        <f t="shared" si="42"/>
        <v/>
      </c>
      <c r="P304" s="34">
        <f>IF(H304="不合格","",'上級(五段～)'!D9)</f>
        <v>0</v>
      </c>
      <c r="Q304" s="34">
        <f>IF(H304="不合格","",'上級(五段～)'!E9)</f>
        <v>0</v>
      </c>
      <c r="R304" s="34">
        <f>IF(H304="不合格","",'上級(五段～)'!F9)</f>
        <v>0</v>
      </c>
      <c r="S304" s="34">
        <f>IF(H304="不合格","",'上級(五段～)'!H9)</f>
        <v>0</v>
      </c>
      <c r="T304" s="34">
        <f>IF(H304="不合格","",'上級(五段～)'!J9)</f>
        <v>0</v>
      </c>
      <c r="U304" t="e">
        <f>IF(H304="不合格",0,VLOOKUP(H304,計算!$U$2:$V$62,2,FALSE))</f>
        <v>#N/A</v>
      </c>
      <c r="V304" t="e">
        <f>IF(U304=0,"不合格",VLOOKUP(U304,計算!$T$3:$V$63,2))</f>
        <v>#N/A</v>
      </c>
      <c r="W304" t="str">
        <f t="shared" si="40"/>
        <v/>
      </c>
      <c r="X304" t="e">
        <f t="shared" si="41"/>
        <v>#N/A</v>
      </c>
      <c r="Y304" t="str">
        <f>IF(D304="","",団体設定!$B$7)</f>
        <v/>
      </c>
      <c r="Z304" t="str">
        <f>IF(D304="","",団体設定!$B$8)</f>
        <v/>
      </c>
    </row>
    <row r="305" spans="1:26" x14ac:dyDescent="0.15">
      <c r="A305">
        <v>304</v>
      </c>
      <c r="B305" s="1" t="str">
        <f>IF(D305="","",'上級(五段～)'!B10)</f>
        <v/>
      </c>
      <c r="C305" s="1" t="str">
        <f>IF(D305="","",'上級(五段～)'!C10)</f>
        <v/>
      </c>
      <c r="D305" t="str">
        <f>'上級(五段～)'!D10&amp;'上級(五段～)'!E10</f>
        <v/>
      </c>
      <c r="E305" t="str">
        <f>IF(D305="","",'上級(五段～)'!F10&amp;"/"&amp;'上級(五段～)'!H10&amp;"/"&amp;'上級(五段～)'!J10)</f>
        <v/>
      </c>
      <c r="F305" s="34" t="str">
        <f>IF(D305="","",団体設定!$B$5&amp;"年"&amp;団体設定!$D$5&amp;団体設定!$E$5&amp;団体設定!$F$5&amp;団体設定!$G$5)</f>
        <v/>
      </c>
      <c r="G305" s="33" t="str">
        <f t="shared" si="35"/>
        <v/>
      </c>
      <c r="H305" t="str">
        <f>'上級(五段～)'!Z10</f>
        <v/>
      </c>
      <c r="I305" t="str">
        <f>IF(D305="","",VLOOKUP(H305,計算!$B$16:$C$219,2,FALSE))</f>
        <v/>
      </c>
      <c r="J305" s="44" t="s">
        <v>66</v>
      </c>
      <c r="K305">
        <f t="shared" si="36"/>
        <v>0</v>
      </c>
      <c r="L305" s="52" t="e">
        <f t="shared" si="37"/>
        <v>#VALUE!</v>
      </c>
      <c r="M305" t="e">
        <f t="shared" si="38"/>
        <v>#VALUE!</v>
      </c>
      <c r="N305" t="str">
        <f t="shared" si="39"/>
        <v/>
      </c>
      <c r="O305" s="34" t="str">
        <f t="shared" si="42"/>
        <v/>
      </c>
      <c r="P305" s="34">
        <f>IF(H305="不合格","",'上級(五段～)'!D10)</f>
        <v>0</v>
      </c>
      <c r="Q305" s="34">
        <f>IF(H305="不合格","",'上級(五段～)'!E10)</f>
        <v>0</v>
      </c>
      <c r="R305" s="34">
        <f>IF(H305="不合格","",'上級(五段～)'!F10)</f>
        <v>0</v>
      </c>
      <c r="S305" s="34">
        <f>IF(H305="不合格","",'上級(五段～)'!H10)</f>
        <v>0</v>
      </c>
      <c r="T305" s="34">
        <f>IF(H305="不合格","",'上級(五段～)'!J10)</f>
        <v>0</v>
      </c>
      <c r="U305" t="e">
        <f>IF(H305="不合格",0,VLOOKUP(H305,計算!$U$2:$V$62,2,FALSE))</f>
        <v>#N/A</v>
      </c>
      <c r="V305" t="e">
        <f>IF(U305=0,"不合格",VLOOKUP(U305,計算!$T$3:$V$63,2))</f>
        <v>#N/A</v>
      </c>
      <c r="W305" t="str">
        <f t="shared" si="40"/>
        <v/>
      </c>
      <c r="X305" t="e">
        <f t="shared" si="41"/>
        <v>#N/A</v>
      </c>
      <c r="Y305" t="str">
        <f>IF(D305="","",団体設定!$B$7)</f>
        <v/>
      </c>
      <c r="Z305" t="str">
        <f>IF(D305="","",団体設定!$B$8)</f>
        <v/>
      </c>
    </row>
    <row r="306" spans="1:26" x14ac:dyDescent="0.15">
      <c r="A306">
        <v>305</v>
      </c>
      <c r="B306" s="1" t="str">
        <f>IF(D306="","",'上級(五段～)'!B11)</f>
        <v/>
      </c>
      <c r="C306" s="1" t="str">
        <f>IF(D306="","",'上級(五段～)'!C11)</f>
        <v/>
      </c>
      <c r="D306" t="str">
        <f>'上級(五段～)'!D11&amp;'上級(五段～)'!E11</f>
        <v/>
      </c>
      <c r="E306" t="str">
        <f>IF(D306="","",'上級(五段～)'!F11&amp;"/"&amp;'上級(五段～)'!H11&amp;"/"&amp;'上級(五段～)'!J11)</f>
        <v/>
      </c>
      <c r="F306" s="34" t="str">
        <f>IF(D306="","",団体設定!$B$5&amp;"年"&amp;団体設定!$D$5&amp;団体設定!$E$5&amp;団体設定!$F$5&amp;団体設定!$G$5)</f>
        <v/>
      </c>
      <c r="G306" s="33" t="str">
        <f t="shared" si="35"/>
        <v/>
      </c>
      <c r="H306" t="str">
        <f>'上級(五段～)'!Z11</f>
        <v/>
      </c>
      <c r="I306" t="str">
        <f>IF(D306="","",VLOOKUP(H306,計算!$B$16:$C$219,2,FALSE))</f>
        <v/>
      </c>
      <c r="J306" s="44" t="s">
        <v>66</v>
      </c>
      <c r="K306">
        <f t="shared" si="36"/>
        <v>0</v>
      </c>
      <c r="L306" s="52" t="e">
        <f t="shared" si="37"/>
        <v>#VALUE!</v>
      </c>
      <c r="M306" t="e">
        <f t="shared" si="38"/>
        <v>#VALUE!</v>
      </c>
      <c r="N306" t="str">
        <f t="shared" si="39"/>
        <v/>
      </c>
      <c r="O306" s="34" t="str">
        <f t="shared" si="42"/>
        <v/>
      </c>
      <c r="P306" s="34">
        <f>IF(H306="不合格","",'上級(五段～)'!D11)</f>
        <v>0</v>
      </c>
      <c r="Q306" s="34">
        <f>IF(H306="不合格","",'上級(五段～)'!E11)</f>
        <v>0</v>
      </c>
      <c r="R306" s="34">
        <f>IF(H306="不合格","",'上級(五段～)'!F11)</f>
        <v>0</v>
      </c>
      <c r="S306" s="34">
        <f>IF(H306="不合格","",'上級(五段～)'!H11)</f>
        <v>0</v>
      </c>
      <c r="T306" s="34">
        <f>IF(H306="不合格","",'上級(五段～)'!J11)</f>
        <v>0</v>
      </c>
      <c r="U306" t="e">
        <f>IF(H306="不合格",0,VLOOKUP(H306,計算!$U$2:$V$62,2,FALSE))</f>
        <v>#N/A</v>
      </c>
      <c r="V306" t="e">
        <f>IF(U306=0,"不合格",VLOOKUP(U306,計算!$T$3:$V$63,2))</f>
        <v>#N/A</v>
      </c>
      <c r="W306" t="str">
        <f t="shared" si="40"/>
        <v/>
      </c>
      <c r="X306" t="e">
        <f t="shared" si="41"/>
        <v>#N/A</v>
      </c>
      <c r="Y306" t="str">
        <f>IF(D306="","",団体設定!$B$7)</f>
        <v/>
      </c>
      <c r="Z306" t="str">
        <f>IF(D306="","",団体設定!$B$8)</f>
        <v/>
      </c>
    </row>
    <row r="307" spans="1:26" x14ac:dyDescent="0.15">
      <c r="A307">
        <v>306</v>
      </c>
      <c r="B307" s="1" t="str">
        <f>IF(D307="","",'上級(五段～)'!B12)</f>
        <v/>
      </c>
      <c r="C307" s="1" t="str">
        <f>IF(D307="","",'上級(五段～)'!C12)</f>
        <v/>
      </c>
      <c r="D307" t="str">
        <f>'上級(五段～)'!D12&amp;'上級(五段～)'!E12</f>
        <v/>
      </c>
      <c r="E307" t="str">
        <f>IF(D307="","",'上級(五段～)'!F12&amp;"/"&amp;'上級(五段～)'!H12&amp;"/"&amp;'上級(五段～)'!J12)</f>
        <v/>
      </c>
      <c r="F307" s="34" t="str">
        <f>IF(D307="","",団体設定!$B$5&amp;"年"&amp;団体設定!$D$5&amp;団体設定!$E$5&amp;団体設定!$F$5&amp;団体設定!$G$5)</f>
        <v/>
      </c>
      <c r="G307" s="33" t="str">
        <f t="shared" si="35"/>
        <v/>
      </c>
      <c r="H307" t="str">
        <f>'上級(五段～)'!Z12</f>
        <v/>
      </c>
      <c r="I307" t="str">
        <f>IF(D307="","",VLOOKUP(H307,計算!$B$16:$C$219,2,FALSE))</f>
        <v/>
      </c>
      <c r="J307" s="44" t="s">
        <v>66</v>
      </c>
      <c r="K307">
        <f t="shared" si="36"/>
        <v>0</v>
      </c>
      <c r="L307" s="52" t="e">
        <f t="shared" si="37"/>
        <v>#VALUE!</v>
      </c>
      <c r="M307" t="e">
        <f t="shared" si="38"/>
        <v>#VALUE!</v>
      </c>
      <c r="N307" t="str">
        <f t="shared" si="39"/>
        <v/>
      </c>
      <c r="O307" s="34" t="str">
        <f t="shared" si="42"/>
        <v/>
      </c>
      <c r="P307" s="34">
        <f>IF(H307="不合格","",'上級(五段～)'!D12)</f>
        <v>0</v>
      </c>
      <c r="Q307" s="34">
        <f>IF(H307="不合格","",'上級(五段～)'!E12)</f>
        <v>0</v>
      </c>
      <c r="R307" s="34">
        <f>IF(H307="不合格","",'上級(五段～)'!F12)</f>
        <v>0</v>
      </c>
      <c r="S307" s="34">
        <f>IF(H307="不合格","",'上級(五段～)'!H12)</f>
        <v>0</v>
      </c>
      <c r="T307" s="34">
        <f>IF(H307="不合格","",'上級(五段～)'!J12)</f>
        <v>0</v>
      </c>
      <c r="U307" t="e">
        <f>IF(H307="不合格",0,VLOOKUP(H307,計算!$U$2:$V$62,2,FALSE))</f>
        <v>#N/A</v>
      </c>
      <c r="V307" t="e">
        <f>IF(U307=0,"不合格",VLOOKUP(U307,計算!$T$3:$V$63,2))</f>
        <v>#N/A</v>
      </c>
      <c r="W307" t="str">
        <f t="shared" si="40"/>
        <v/>
      </c>
      <c r="X307" t="e">
        <f t="shared" si="41"/>
        <v>#N/A</v>
      </c>
      <c r="Y307" t="str">
        <f>IF(D307="","",団体設定!$B$7)</f>
        <v/>
      </c>
      <c r="Z307" t="str">
        <f>IF(D307="","",団体設定!$B$8)</f>
        <v/>
      </c>
    </row>
    <row r="308" spans="1:26" x14ac:dyDescent="0.15">
      <c r="A308">
        <v>307</v>
      </c>
      <c r="B308" s="1" t="str">
        <f>IF(D308="","",'上級(五段～)'!B13)</f>
        <v/>
      </c>
      <c r="C308" s="1" t="str">
        <f>IF(D308="","",'上級(五段～)'!C13)</f>
        <v/>
      </c>
      <c r="D308" t="str">
        <f>'上級(五段～)'!D13&amp;'上級(五段～)'!E13</f>
        <v/>
      </c>
      <c r="E308" t="str">
        <f>IF(D308="","",'上級(五段～)'!F13&amp;"/"&amp;'上級(五段～)'!H13&amp;"/"&amp;'上級(五段～)'!J13)</f>
        <v/>
      </c>
      <c r="F308" s="34" t="str">
        <f>IF(D308="","",団体設定!$B$5&amp;"年"&amp;団体設定!$D$5&amp;団体設定!$E$5&amp;団体設定!$F$5&amp;団体設定!$G$5)</f>
        <v/>
      </c>
      <c r="G308" s="33" t="str">
        <f t="shared" si="35"/>
        <v/>
      </c>
      <c r="H308" t="str">
        <f>'上級(五段～)'!Z13</f>
        <v/>
      </c>
      <c r="I308" t="str">
        <f>IF(D308="","",VLOOKUP(H308,計算!$B$16:$C$219,2,FALSE))</f>
        <v/>
      </c>
      <c r="J308" s="44" t="s">
        <v>66</v>
      </c>
      <c r="K308">
        <f t="shared" si="36"/>
        <v>0</v>
      </c>
      <c r="L308" s="52" t="e">
        <f t="shared" si="37"/>
        <v>#VALUE!</v>
      </c>
      <c r="M308" t="e">
        <f t="shared" si="38"/>
        <v>#VALUE!</v>
      </c>
      <c r="N308" t="str">
        <f t="shared" si="39"/>
        <v/>
      </c>
      <c r="O308" s="34" t="str">
        <f t="shared" si="42"/>
        <v/>
      </c>
      <c r="P308" s="34">
        <f>IF(H308="不合格","",'上級(五段～)'!D13)</f>
        <v>0</v>
      </c>
      <c r="Q308" s="34">
        <f>IF(H308="不合格","",'上級(五段～)'!E13)</f>
        <v>0</v>
      </c>
      <c r="R308" s="34">
        <f>IF(H308="不合格","",'上級(五段～)'!F13)</f>
        <v>0</v>
      </c>
      <c r="S308" s="34">
        <f>IF(H308="不合格","",'上級(五段～)'!H13)</f>
        <v>0</v>
      </c>
      <c r="T308" s="34">
        <f>IF(H308="不合格","",'上級(五段～)'!J13)</f>
        <v>0</v>
      </c>
      <c r="U308" t="e">
        <f>IF(H308="不合格",0,VLOOKUP(H308,計算!$U$2:$V$62,2,FALSE))</f>
        <v>#N/A</v>
      </c>
      <c r="V308" t="e">
        <f>IF(U308=0,"不合格",VLOOKUP(U308,計算!$T$3:$V$63,2))</f>
        <v>#N/A</v>
      </c>
      <c r="W308" t="str">
        <f t="shared" si="40"/>
        <v/>
      </c>
      <c r="X308" t="e">
        <f t="shared" si="41"/>
        <v>#N/A</v>
      </c>
      <c r="Y308" t="str">
        <f>IF(D308="","",団体設定!$B$7)</f>
        <v/>
      </c>
      <c r="Z308" t="str">
        <f>IF(D308="","",団体設定!$B$8)</f>
        <v/>
      </c>
    </row>
    <row r="309" spans="1:26" x14ac:dyDescent="0.15">
      <c r="A309">
        <v>308</v>
      </c>
      <c r="B309" s="1" t="str">
        <f>IF(D309="","",'上級(五段～)'!B14)</f>
        <v/>
      </c>
      <c r="C309" s="1" t="str">
        <f>IF(D309="","",'上級(五段～)'!C14)</f>
        <v/>
      </c>
      <c r="D309" t="str">
        <f>'上級(五段～)'!D14&amp;'上級(五段～)'!E14</f>
        <v/>
      </c>
      <c r="E309" t="str">
        <f>IF(D309="","",'上級(五段～)'!F14&amp;"/"&amp;'上級(五段～)'!H14&amp;"/"&amp;'上級(五段～)'!J14)</f>
        <v/>
      </c>
      <c r="F309" s="34" t="str">
        <f>IF(D309="","",団体設定!$B$5&amp;"年"&amp;団体設定!$D$5&amp;団体設定!$E$5&amp;団体設定!$F$5&amp;団体設定!$G$5)</f>
        <v/>
      </c>
      <c r="G309" s="33" t="str">
        <f t="shared" si="35"/>
        <v/>
      </c>
      <c r="H309" t="str">
        <f>'上級(五段～)'!Z14</f>
        <v/>
      </c>
      <c r="I309" t="str">
        <f>IF(D309="","",VLOOKUP(H309,計算!$B$16:$C$219,2,FALSE))</f>
        <v/>
      </c>
      <c r="J309" s="44" t="s">
        <v>66</v>
      </c>
      <c r="K309">
        <f t="shared" si="36"/>
        <v>0</v>
      </c>
      <c r="L309" s="52" t="e">
        <f t="shared" si="37"/>
        <v>#VALUE!</v>
      </c>
      <c r="M309" t="e">
        <f t="shared" si="38"/>
        <v>#VALUE!</v>
      </c>
      <c r="N309" t="str">
        <f t="shared" si="39"/>
        <v/>
      </c>
      <c r="O309" s="34" t="str">
        <f t="shared" si="42"/>
        <v/>
      </c>
      <c r="P309" s="34">
        <f>IF(H309="不合格","",'上級(五段～)'!D14)</f>
        <v>0</v>
      </c>
      <c r="Q309" s="34">
        <f>IF(H309="不合格","",'上級(五段～)'!E14)</f>
        <v>0</v>
      </c>
      <c r="R309" s="34">
        <f>IF(H309="不合格","",'上級(五段～)'!F14)</f>
        <v>0</v>
      </c>
      <c r="S309" s="34">
        <f>IF(H309="不合格","",'上級(五段～)'!H14)</f>
        <v>0</v>
      </c>
      <c r="T309" s="34">
        <f>IF(H309="不合格","",'上級(五段～)'!J14)</f>
        <v>0</v>
      </c>
      <c r="U309" t="e">
        <f>IF(H309="不合格",0,VLOOKUP(H309,計算!$U$2:$V$62,2,FALSE))</f>
        <v>#N/A</v>
      </c>
      <c r="V309" t="e">
        <f>IF(U309=0,"不合格",VLOOKUP(U309,計算!$T$3:$V$63,2))</f>
        <v>#N/A</v>
      </c>
      <c r="W309" t="str">
        <f t="shared" si="40"/>
        <v/>
      </c>
      <c r="X309" t="e">
        <f t="shared" si="41"/>
        <v>#N/A</v>
      </c>
      <c r="Y309" t="str">
        <f>IF(D309="","",団体設定!$B$7)</f>
        <v/>
      </c>
      <c r="Z309" t="str">
        <f>IF(D309="","",団体設定!$B$8)</f>
        <v/>
      </c>
    </row>
    <row r="310" spans="1:26" x14ac:dyDescent="0.15">
      <c r="A310">
        <v>309</v>
      </c>
      <c r="B310" s="1" t="str">
        <f>IF(D310="","",'上級(五段～)'!B15)</f>
        <v/>
      </c>
      <c r="C310" s="1" t="str">
        <f>IF(D310="","",'上級(五段～)'!C15)</f>
        <v/>
      </c>
      <c r="D310" t="str">
        <f>'上級(五段～)'!D15&amp;'上級(五段～)'!E15</f>
        <v/>
      </c>
      <c r="E310" t="str">
        <f>IF(D310="","",'上級(五段～)'!F15&amp;"/"&amp;'上級(五段～)'!H15&amp;"/"&amp;'上級(五段～)'!J15)</f>
        <v/>
      </c>
      <c r="F310" s="34" t="str">
        <f>IF(D310="","",団体設定!$B$5&amp;"年"&amp;団体設定!$D$5&amp;団体設定!$E$5&amp;団体設定!$F$5&amp;団体設定!$G$5)</f>
        <v/>
      </c>
      <c r="G310" s="33" t="str">
        <f t="shared" si="35"/>
        <v/>
      </c>
      <c r="H310" t="str">
        <f>'上級(五段～)'!Z15</f>
        <v/>
      </c>
      <c r="I310" t="str">
        <f>IF(D310="","",VLOOKUP(H310,計算!$B$16:$C$219,2,FALSE))</f>
        <v/>
      </c>
      <c r="J310" s="44" t="s">
        <v>66</v>
      </c>
      <c r="K310">
        <f t="shared" si="36"/>
        <v>0</v>
      </c>
      <c r="L310" s="52" t="e">
        <f t="shared" si="37"/>
        <v>#VALUE!</v>
      </c>
      <c r="M310" t="e">
        <f t="shared" si="38"/>
        <v>#VALUE!</v>
      </c>
      <c r="N310" t="str">
        <f t="shared" si="39"/>
        <v/>
      </c>
      <c r="O310" s="34" t="str">
        <f t="shared" si="42"/>
        <v/>
      </c>
      <c r="P310" s="34">
        <f>IF(H310="不合格","",'上級(五段～)'!D15)</f>
        <v>0</v>
      </c>
      <c r="Q310" s="34">
        <f>IF(H310="不合格","",'上級(五段～)'!E15)</f>
        <v>0</v>
      </c>
      <c r="R310" s="34">
        <f>IF(H310="不合格","",'上級(五段～)'!F15)</f>
        <v>0</v>
      </c>
      <c r="S310" s="34">
        <f>IF(H310="不合格","",'上級(五段～)'!H15)</f>
        <v>0</v>
      </c>
      <c r="T310" s="34">
        <f>IF(H310="不合格","",'上級(五段～)'!J15)</f>
        <v>0</v>
      </c>
      <c r="U310" t="e">
        <f>IF(H310="不合格",0,VLOOKUP(H310,計算!$U$2:$V$62,2,FALSE))</f>
        <v>#N/A</v>
      </c>
      <c r="V310" t="e">
        <f>IF(U310=0,"不合格",VLOOKUP(U310,計算!$T$3:$V$63,2))</f>
        <v>#N/A</v>
      </c>
      <c r="W310" t="str">
        <f t="shared" si="40"/>
        <v/>
      </c>
      <c r="X310" t="e">
        <f t="shared" si="41"/>
        <v>#N/A</v>
      </c>
      <c r="Y310" t="str">
        <f>IF(D310="","",団体設定!$B$7)</f>
        <v/>
      </c>
      <c r="Z310" t="str">
        <f>IF(D310="","",団体設定!$B$8)</f>
        <v/>
      </c>
    </row>
    <row r="311" spans="1:26" x14ac:dyDescent="0.15">
      <c r="A311">
        <v>310</v>
      </c>
      <c r="B311" s="1" t="str">
        <f>IF(D311="","",'上級(五段～)'!B16)</f>
        <v/>
      </c>
      <c r="C311" s="1" t="str">
        <f>IF(D311="","",'上級(五段～)'!C16)</f>
        <v/>
      </c>
      <c r="D311" t="str">
        <f>'上級(五段～)'!D16&amp;'上級(五段～)'!E16</f>
        <v/>
      </c>
      <c r="E311" t="str">
        <f>IF(D311="","",'上級(五段～)'!F16&amp;"/"&amp;'上級(五段～)'!H16&amp;"/"&amp;'上級(五段～)'!J16)</f>
        <v/>
      </c>
      <c r="F311" s="34" t="str">
        <f>IF(D311="","",団体設定!$B$5&amp;"年"&amp;団体設定!$D$5&amp;団体設定!$E$5&amp;団体設定!$F$5&amp;団体設定!$G$5)</f>
        <v/>
      </c>
      <c r="G311" s="33" t="str">
        <f t="shared" si="35"/>
        <v/>
      </c>
      <c r="H311" t="str">
        <f>'上級(五段～)'!Z16</f>
        <v/>
      </c>
      <c r="I311" t="str">
        <f>IF(D311="","",VLOOKUP(H311,計算!$B$16:$C$219,2,FALSE))</f>
        <v/>
      </c>
      <c r="J311" s="44" t="s">
        <v>66</v>
      </c>
      <c r="K311">
        <f t="shared" si="36"/>
        <v>0</v>
      </c>
      <c r="L311" s="52" t="e">
        <f t="shared" si="37"/>
        <v>#VALUE!</v>
      </c>
      <c r="M311" t="e">
        <f t="shared" si="38"/>
        <v>#VALUE!</v>
      </c>
      <c r="N311" t="str">
        <f t="shared" si="39"/>
        <v/>
      </c>
      <c r="O311" s="34" t="str">
        <f t="shared" si="42"/>
        <v/>
      </c>
      <c r="P311" s="34">
        <f>IF(H311="不合格","",'上級(五段～)'!D16)</f>
        <v>0</v>
      </c>
      <c r="Q311" s="34">
        <f>IF(H311="不合格","",'上級(五段～)'!E16)</f>
        <v>0</v>
      </c>
      <c r="R311" s="34">
        <f>IF(H311="不合格","",'上級(五段～)'!F16)</f>
        <v>0</v>
      </c>
      <c r="S311" s="34">
        <f>IF(H311="不合格","",'上級(五段～)'!H16)</f>
        <v>0</v>
      </c>
      <c r="T311" s="34">
        <f>IF(H311="不合格","",'上級(五段～)'!J16)</f>
        <v>0</v>
      </c>
      <c r="U311" t="e">
        <f>IF(H311="不合格",0,VLOOKUP(H311,計算!$U$2:$V$62,2,FALSE))</f>
        <v>#N/A</v>
      </c>
      <c r="V311" t="e">
        <f>IF(U311=0,"不合格",VLOOKUP(U311,計算!$T$3:$V$63,2))</f>
        <v>#N/A</v>
      </c>
      <c r="W311" t="str">
        <f t="shared" si="40"/>
        <v/>
      </c>
      <c r="X311" t="e">
        <f t="shared" si="41"/>
        <v>#N/A</v>
      </c>
      <c r="Y311" t="str">
        <f>IF(D311="","",団体設定!$B$7)</f>
        <v/>
      </c>
      <c r="Z311" t="str">
        <f>IF(D311="","",団体設定!$B$8)</f>
        <v/>
      </c>
    </row>
    <row r="312" spans="1:26" x14ac:dyDescent="0.15">
      <c r="A312">
        <v>311</v>
      </c>
      <c r="B312" s="1" t="str">
        <f>IF(D312="","",'上級(五段～)'!B17)</f>
        <v/>
      </c>
      <c r="C312" s="1" t="str">
        <f>IF(D312="","",'上級(五段～)'!C17)</f>
        <v/>
      </c>
      <c r="D312" t="str">
        <f>'上級(五段～)'!D17&amp;'上級(五段～)'!E17</f>
        <v/>
      </c>
      <c r="E312" t="str">
        <f>IF(D312="","",'上級(五段～)'!F17&amp;"/"&amp;'上級(五段～)'!H17&amp;"/"&amp;'上級(五段～)'!J17)</f>
        <v/>
      </c>
      <c r="F312" s="34" t="str">
        <f>IF(D312="","",団体設定!$B$5&amp;"年"&amp;団体設定!$D$5&amp;団体設定!$E$5&amp;団体設定!$F$5&amp;団体設定!$G$5)</f>
        <v/>
      </c>
      <c r="G312" s="33" t="str">
        <f t="shared" si="35"/>
        <v/>
      </c>
      <c r="H312" t="str">
        <f>'上級(五段～)'!Z17</f>
        <v/>
      </c>
      <c r="I312" t="str">
        <f>IF(D312="","",VLOOKUP(H312,計算!$B$16:$C$219,2,FALSE))</f>
        <v/>
      </c>
      <c r="J312" s="44" t="s">
        <v>66</v>
      </c>
      <c r="K312">
        <f t="shared" si="36"/>
        <v>0</v>
      </c>
      <c r="L312" s="52" t="e">
        <f t="shared" si="37"/>
        <v>#VALUE!</v>
      </c>
      <c r="M312" t="e">
        <f t="shared" si="38"/>
        <v>#VALUE!</v>
      </c>
      <c r="N312" t="str">
        <f t="shared" si="39"/>
        <v/>
      </c>
      <c r="O312" s="34" t="str">
        <f t="shared" si="42"/>
        <v/>
      </c>
      <c r="P312" s="34">
        <f>IF(H312="不合格","",'上級(五段～)'!D17)</f>
        <v>0</v>
      </c>
      <c r="Q312" s="34">
        <f>IF(H312="不合格","",'上級(五段～)'!E17)</f>
        <v>0</v>
      </c>
      <c r="R312" s="34">
        <f>IF(H312="不合格","",'上級(五段～)'!F17)</f>
        <v>0</v>
      </c>
      <c r="S312" s="34">
        <f>IF(H312="不合格","",'上級(五段～)'!H17)</f>
        <v>0</v>
      </c>
      <c r="T312" s="34">
        <f>IF(H312="不合格","",'上級(五段～)'!J17)</f>
        <v>0</v>
      </c>
      <c r="U312" t="e">
        <f>IF(H312="不合格",0,VLOOKUP(H312,計算!$U$2:$V$62,2,FALSE))</f>
        <v>#N/A</v>
      </c>
      <c r="V312" t="e">
        <f>IF(U312=0,"不合格",VLOOKUP(U312,計算!$T$3:$V$63,2))</f>
        <v>#N/A</v>
      </c>
      <c r="W312" t="str">
        <f t="shared" si="40"/>
        <v/>
      </c>
      <c r="X312" t="e">
        <f t="shared" si="41"/>
        <v>#N/A</v>
      </c>
      <c r="Y312" t="str">
        <f>IF(D312="","",団体設定!$B$7)</f>
        <v/>
      </c>
      <c r="Z312" t="str">
        <f>IF(D312="","",団体設定!$B$8)</f>
        <v/>
      </c>
    </row>
    <row r="313" spans="1:26" x14ac:dyDescent="0.15">
      <c r="A313">
        <v>312</v>
      </c>
      <c r="B313" s="1" t="str">
        <f>IF(D313="","",'上級(五段～)'!B18)</f>
        <v/>
      </c>
      <c r="C313" s="1" t="str">
        <f>IF(D313="","",'上級(五段～)'!C18)</f>
        <v/>
      </c>
      <c r="D313" t="str">
        <f>'上級(五段～)'!D18&amp;'上級(五段～)'!E18</f>
        <v/>
      </c>
      <c r="E313" t="str">
        <f>IF(D313="","",'上級(五段～)'!F18&amp;"/"&amp;'上級(五段～)'!H18&amp;"/"&amp;'上級(五段～)'!J18)</f>
        <v/>
      </c>
      <c r="F313" s="34" t="str">
        <f>IF(D313="","",団体設定!$B$5&amp;"年"&amp;団体設定!$D$5&amp;団体設定!$E$5&amp;団体設定!$F$5&amp;団体設定!$G$5)</f>
        <v/>
      </c>
      <c r="G313" s="33" t="str">
        <f t="shared" si="35"/>
        <v/>
      </c>
      <c r="H313" t="str">
        <f>'上級(五段～)'!Z18</f>
        <v/>
      </c>
      <c r="I313" t="str">
        <f>IF(D313="","",VLOOKUP(H313,計算!$B$16:$C$219,2,FALSE))</f>
        <v/>
      </c>
      <c r="J313" s="44" t="s">
        <v>66</v>
      </c>
      <c r="K313">
        <f t="shared" si="36"/>
        <v>0</v>
      </c>
      <c r="L313" s="52" t="e">
        <f t="shared" si="37"/>
        <v>#VALUE!</v>
      </c>
      <c r="M313" t="e">
        <f t="shared" si="38"/>
        <v>#VALUE!</v>
      </c>
      <c r="N313" t="str">
        <f t="shared" si="39"/>
        <v/>
      </c>
      <c r="O313" s="34" t="str">
        <f t="shared" si="42"/>
        <v/>
      </c>
      <c r="P313" s="34">
        <f>IF(H313="不合格","",'上級(五段～)'!D18)</f>
        <v>0</v>
      </c>
      <c r="Q313" s="34">
        <f>IF(H313="不合格","",'上級(五段～)'!E18)</f>
        <v>0</v>
      </c>
      <c r="R313" s="34">
        <f>IF(H313="不合格","",'上級(五段～)'!F18)</f>
        <v>0</v>
      </c>
      <c r="S313" s="34">
        <f>IF(H313="不合格","",'上級(五段～)'!H18)</f>
        <v>0</v>
      </c>
      <c r="T313" s="34">
        <f>IF(H313="不合格","",'上級(五段～)'!J18)</f>
        <v>0</v>
      </c>
      <c r="U313" t="e">
        <f>IF(H313="不合格",0,VLOOKUP(H313,計算!$U$2:$V$62,2,FALSE))</f>
        <v>#N/A</v>
      </c>
      <c r="V313" t="e">
        <f>IF(U313=0,"不合格",VLOOKUP(U313,計算!$T$3:$V$63,2))</f>
        <v>#N/A</v>
      </c>
      <c r="W313" t="str">
        <f t="shared" si="40"/>
        <v/>
      </c>
      <c r="X313" t="e">
        <f t="shared" si="41"/>
        <v>#N/A</v>
      </c>
      <c r="Y313" t="str">
        <f>IF(D313="","",団体設定!$B$7)</f>
        <v/>
      </c>
      <c r="Z313" t="str">
        <f>IF(D313="","",団体設定!$B$8)</f>
        <v/>
      </c>
    </row>
    <row r="314" spans="1:26" x14ac:dyDescent="0.15">
      <c r="A314">
        <v>313</v>
      </c>
      <c r="B314" s="1" t="str">
        <f>IF(D314="","",'上級(五段～)'!B19)</f>
        <v/>
      </c>
      <c r="C314" s="1" t="str">
        <f>IF(D314="","",'上級(五段～)'!C19)</f>
        <v/>
      </c>
      <c r="D314" t="str">
        <f>'上級(五段～)'!D19&amp;'上級(五段～)'!E19</f>
        <v/>
      </c>
      <c r="E314" t="str">
        <f>IF(D314="","",'上級(五段～)'!F19&amp;"/"&amp;'上級(五段～)'!H19&amp;"/"&amp;'上級(五段～)'!J19)</f>
        <v/>
      </c>
      <c r="F314" s="34" t="str">
        <f>IF(D314="","",団体設定!$B$5&amp;"年"&amp;団体設定!$D$5&amp;団体設定!$E$5&amp;団体設定!$F$5&amp;団体設定!$G$5)</f>
        <v/>
      </c>
      <c r="G314" s="33" t="str">
        <f t="shared" si="35"/>
        <v/>
      </c>
      <c r="H314" t="str">
        <f>'上級(五段～)'!Z19</f>
        <v/>
      </c>
      <c r="I314" t="str">
        <f>IF(D314="","",VLOOKUP(H314,計算!$B$16:$C$219,2,FALSE))</f>
        <v/>
      </c>
      <c r="J314" s="44" t="s">
        <v>66</v>
      </c>
      <c r="K314">
        <f t="shared" si="36"/>
        <v>0</v>
      </c>
      <c r="L314" s="52" t="e">
        <f t="shared" si="37"/>
        <v>#VALUE!</v>
      </c>
      <c r="M314" t="e">
        <f t="shared" si="38"/>
        <v>#VALUE!</v>
      </c>
      <c r="N314" t="str">
        <f t="shared" si="39"/>
        <v/>
      </c>
      <c r="O314" s="34" t="str">
        <f t="shared" si="42"/>
        <v/>
      </c>
      <c r="P314" s="34">
        <f>IF(H314="不合格","",'上級(五段～)'!D19)</f>
        <v>0</v>
      </c>
      <c r="Q314" s="34">
        <f>IF(H314="不合格","",'上級(五段～)'!E19)</f>
        <v>0</v>
      </c>
      <c r="R314" s="34">
        <f>IF(H314="不合格","",'上級(五段～)'!F19)</f>
        <v>0</v>
      </c>
      <c r="S314" s="34">
        <f>IF(H314="不合格","",'上級(五段～)'!H19)</f>
        <v>0</v>
      </c>
      <c r="T314" s="34">
        <f>IF(H314="不合格","",'上級(五段～)'!J19)</f>
        <v>0</v>
      </c>
      <c r="U314" t="e">
        <f>IF(H314="不合格",0,VLOOKUP(H314,計算!$U$2:$V$62,2,FALSE))</f>
        <v>#N/A</v>
      </c>
      <c r="V314" t="e">
        <f>IF(U314=0,"不合格",VLOOKUP(U314,計算!$T$3:$V$63,2))</f>
        <v>#N/A</v>
      </c>
      <c r="W314" t="str">
        <f t="shared" si="40"/>
        <v/>
      </c>
      <c r="X314" t="e">
        <f t="shared" si="41"/>
        <v>#N/A</v>
      </c>
      <c r="Y314" t="str">
        <f>IF(D314="","",団体設定!$B$7)</f>
        <v/>
      </c>
      <c r="Z314" t="str">
        <f>IF(D314="","",団体設定!$B$8)</f>
        <v/>
      </c>
    </row>
    <row r="315" spans="1:26" x14ac:dyDescent="0.15">
      <c r="A315">
        <v>314</v>
      </c>
      <c r="B315" s="1" t="str">
        <f>IF(D315="","",'上級(五段～)'!B20)</f>
        <v/>
      </c>
      <c r="C315" s="1" t="str">
        <f>IF(D315="","",'上級(五段～)'!C20)</f>
        <v/>
      </c>
      <c r="D315" t="str">
        <f>'上級(五段～)'!D20&amp;'上級(五段～)'!E20</f>
        <v/>
      </c>
      <c r="E315" t="str">
        <f>IF(D315="","",'上級(五段～)'!F20&amp;"/"&amp;'上級(五段～)'!H20&amp;"/"&amp;'上級(五段～)'!J20)</f>
        <v/>
      </c>
      <c r="F315" s="34" t="str">
        <f>IF(D315="","",団体設定!$B$5&amp;"年"&amp;団体設定!$D$5&amp;団体設定!$E$5&amp;団体設定!$F$5&amp;団体設定!$G$5)</f>
        <v/>
      </c>
      <c r="G315" s="33" t="str">
        <f t="shared" si="35"/>
        <v/>
      </c>
      <c r="H315" t="str">
        <f>'上級(五段～)'!Z20</f>
        <v/>
      </c>
      <c r="I315" t="str">
        <f>IF(D315="","",VLOOKUP(H315,計算!$B$16:$C$219,2,FALSE))</f>
        <v/>
      </c>
      <c r="J315" s="44" t="s">
        <v>66</v>
      </c>
      <c r="K315">
        <f t="shared" si="36"/>
        <v>0</v>
      </c>
      <c r="L315" s="52" t="e">
        <f t="shared" si="37"/>
        <v>#VALUE!</v>
      </c>
      <c r="M315" t="e">
        <f t="shared" si="38"/>
        <v>#VALUE!</v>
      </c>
      <c r="N315" t="str">
        <f t="shared" si="39"/>
        <v/>
      </c>
      <c r="O315" s="34" t="str">
        <f t="shared" si="42"/>
        <v/>
      </c>
      <c r="P315" s="34">
        <f>IF(H315="不合格","",'上級(五段～)'!D20)</f>
        <v>0</v>
      </c>
      <c r="Q315" s="34">
        <f>IF(H315="不合格","",'上級(五段～)'!E20)</f>
        <v>0</v>
      </c>
      <c r="R315" s="34">
        <f>IF(H315="不合格","",'上級(五段～)'!F20)</f>
        <v>0</v>
      </c>
      <c r="S315" s="34">
        <f>IF(H315="不合格","",'上級(五段～)'!H20)</f>
        <v>0</v>
      </c>
      <c r="T315" s="34">
        <f>IF(H315="不合格","",'上級(五段～)'!J20)</f>
        <v>0</v>
      </c>
      <c r="U315" t="e">
        <f>IF(H315="不合格",0,VLOOKUP(H315,計算!$U$2:$V$62,2,FALSE))</f>
        <v>#N/A</v>
      </c>
      <c r="V315" t="e">
        <f>IF(U315=0,"不合格",VLOOKUP(U315,計算!$T$3:$V$63,2))</f>
        <v>#N/A</v>
      </c>
      <c r="W315" t="str">
        <f t="shared" si="40"/>
        <v/>
      </c>
      <c r="X315" t="e">
        <f t="shared" si="41"/>
        <v>#N/A</v>
      </c>
      <c r="Y315" t="str">
        <f>IF(D315="","",団体設定!$B$7)</f>
        <v/>
      </c>
      <c r="Z315" t="str">
        <f>IF(D315="","",団体設定!$B$8)</f>
        <v/>
      </c>
    </row>
    <row r="316" spans="1:26" x14ac:dyDescent="0.15">
      <c r="A316">
        <v>315</v>
      </c>
      <c r="B316" s="1" t="str">
        <f>IF(D316="","",'上級(五段～)'!B21)</f>
        <v/>
      </c>
      <c r="C316" s="1" t="str">
        <f>IF(D316="","",'上級(五段～)'!C21)</f>
        <v/>
      </c>
      <c r="D316" t="str">
        <f>'上級(五段～)'!D21&amp;'上級(五段～)'!E21</f>
        <v/>
      </c>
      <c r="E316" t="str">
        <f>IF(D316="","",'上級(五段～)'!F21&amp;"/"&amp;'上級(五段～)'!H21&amp;"/"&amp;'上級(五段～)'!J21)</f>
        <v/>
      </c>
      <c r="F316" s="34" t="str">
        <f>IF(D316="","",団体設定!$B$5&amp;"年"&amp;団体設定!$D$5&amp;団体設定!$E$5&amp;団体設定!$F$5&amp;団体設定!$G$5)</f>
        <v/>
      </c>
      <c r="G316" s="33" t="str">
        <f t="shared" si="35"/>
        <v/>
      </c>
      <c r="H316" t="str">
        <f>'上級(五段～)'!Z21</f>
        <v/>
      </c>
      <c r="I316" t="str">
        <f>IF(D316="","",VLOOKUP(H316,計算!$B$16:$C$219,2,FALSE))</f>
        <v/>
      </c>
      <c r="J316" s="44" t="s">
        <v>66</v>
      </c>
      <c r="K316">
        <f t="shared" si="36"/>
        <v>0</v>
      </c>
      <c r="L316" s="52" t="e">
        <f t="shared" si="37"/>
        <v>#VALUE!</v>
      </c>
      <c r="M316" t="e">
        <f t="shared" si="38"/>
        <v>#VALUE!</v>
      </c>
      <c r="N316" t="str">
        <f t="shared" si="39"/>
        <v/>
      </c>
      <c r="O316" s="34" t="str">
        <f t="shared" si="42"/>
        <v/>
      </c>
      <c r="P316" s="34">
        <f>IF(H316="不合格","",'上級(五段～)'!D21)</f>
        <v>0</v>
      </c>
      <c r="Q316" s="34">
        <f>IF(H316="不合格","",'上級(五段～)'!E21)</f>
        <v>0</v>
      </c>
      <c r="R316" s="34">
        <f>IF(H316="不合格","",'上級(五段～)'!F21)</f>
        <v>0</v>
      </c>
      <c r="S316" s="34">
        <f>IF(H316="不合格","",'上級(五段～)'!H21)</f>
        <v>0</v>
      </c>
      <c r="T316" s="34">
        <f>IF(H316="不合格","",'上級(五段～)'!J21)</f>
        <v>0</v>
      </c>
      <c r="U316" t="e">
        <f>IF(H316="不合格",0,VLOOKUP(H316,計算!$U$2:$V$62,2,FALSE))</f>
        <v>#N/A</v>
      </c>
      <c r="V316" t="e">
        <f>IF(U316=0,"不合格",VLOOKUP(U316,計算!$T$3:$V$63,2))</f>
        <v>#N/A</v>
      </c>
      <c r="W316" t="str">
        <f t="shared" si="40"/>
        <v/>
      </c>
      <c r="X316" t="e">
        <f t="shared" si="41"/>
        <v>#N/A</v>
      </c>
      <c r="Y316" t="str">
        <f>IF(D316="","",団体設定!$B$7)</f>
        <v/>
      </c>
      <c r="Z316" t="str">
        <f>IF(D316="","",団体設定!$B$8)</f>
        <v/>
      </c>
    </row>
    <row r="317" spans="1:26" x14ac:dyDescent="0.15">
      <c r="A317">
        <v>316</v>
      </c>
      <c r="B317" s="1" t="str">
        <f>IF(D317="","",'上級(五段～)'!B22)</f>
        <v/>
      </c>
      <c r="C317" s="1" t="str">
        <f>IF(D317="","",'上級(五段～)'!C22)</f>
        <v/>
      </c>
      <c r="D317" t="str">
        <f>'上級(五段～)'!D22&amp;'上級(五段～)'!E22</f>
        <v/>
      </c>
      <c r="E317" t="str">
        <f>IF(D317="","",'上級(五段～)'!F22&amp;"/"&amp;'上級(五段～)'!H22&amp;"/"&amp;'上級(五段～)'!J22)</f>
        <v/>
      </c>
      <c r="F317" s="34" t="str">
        <f>IF(D317="","",団体設定!$B$5&amp;"年"&amp;団体設定!$D$5&amp;団体設定!$E$5&amp;団体設定!$F$5&amp;団体設定!$G$5)</f>
        <v/>
      </c>
      <c r="G317" s="33" t="str">
        <f t="shared" si="35"/>
        <v/>
      </c>
      <c r="H317" t="str">
        <f>'上級(五段～)'!Z22</f>
        <v/>
      </c>
      <c r="I317" t="str">
        <f>IF(D317="","",VLOOKUP(H317,計算!$B$16:$C$219,2,FALSE))</f>
        <v/>
      </c>
      <c r="J317" s="44" t="s">
        <v>66</v>
      </c>
      <c r="K317">
        <f t="shared" si="36"/>
        <v>0</v>
      </c>
      <c r="L317" s="52" t="e">
        <f t="shared" si="37"/>
        <v>#VALUE!</v>
      </c>
      <c r="M317" t="e">
        <f t="shared" si="38"/>
        <v>#VALUE!</v>
      </c>
      <c r="N317" t="str">
        <f t="shared" si="39"/>
        <v/>
      </c>
      <c r="O317" s="34" t="str">
        <f t="shared" si="42"/>
        <v/>
      </c>
      <c r="P317" s="34">
        <f>IF(H317="不合格","",'上級(五段～)'!D22)</f>
        <v>0</v>
      </c>
      <c r="Q317" s="34">
        <f>IF(H317="不合格","",'上級(五段～)'!E22)</f>
        <v>0</v>
      </c>
      <c r="R317" s="34">
        <f>IF(H317="不合格","",'上級(五段～)'!F22)</f>
        <v>0</v>
      </c>
      <c r="S317" s="34">
        <f>IF(H317="不合格","",'上級(五段～)'!H22)</f>
        <v>0</v>
      </c>
      <c r="T317" s="34">
        <f>IF(H317="不合格","",'上級(五段～)'!J22)</f>
        <v>0</v>
      </c>
      <c r="U317" t="e">
        <f>IF(H317="不合格",0,VLOOKUP(H317,計算!$U$2:$V$62,2,FALSE))</f>
        <v>#N/A</v>
      </c>
      <c r="V317" t="e">
        <f>IF(U317=0,"不合格",VLOOKUP(U317,計算!$T$3:$V$63,2))</f>
        <v>#N/A</v>
      </c>
      <c r="W317" t="str">
        <f t="shared" si="40"/>
        <v/>
      </c>
      <c r="X317" t="e">
        <f t="shared" si="41"/>
        <v>#N/A</v>
      </c>
      <c r="Y317" t="str">
        <f>IF(D317="","",団体設定!$B$7)</f>
        <v/>
      </c>
      <c r="Z317" t="str">
        <f>IF(D317="","",団体設定!$B$8)</f>
        <v/>
      </c>
    </row>
    <row r="318" spans="1:26" x14ac:dyDescent="0.15">
      <c r="A318">
        <v>317</v>
      </c>
      <c r="B318" s="1" t="str">
        <f>IF(D318="","",'上級(五段～)'!B23)</f>
        <v/>
      </c>
      <c r="C318" s="1" t="str">
        <f>IF(D318="","",'上級(五段～)'!C23)</f>
        <v/>
      </c>
      <c r="D318" t="str">
        <f>'上級(五段～)'!D23&amp;'上級(五段～)'!E23</f>
        <v/>
      </c>
      <c r="E318" t="str">
        <f>IF(D318="","",'上級(五段～)'!F23&amp;"/"&amp;'上級(五段～)'!H23&amp;"/"&amp;'上級(五段～)'!J23)</f>
        <v/>
      </c>
      <c r="F318" s="34" t="str">
        <f>IF(D318="","",団体設定!$B$5&amp;"年"&amp;団体設定!$D$5&amp;団体設定!$E$5&amp;団体設定!$F$5&amp;団体設定!$G$5)</f>
        <v/>
      </c>
      <c r="G318" s="33" t="str">
        <f t="shared" si="35"/>
        <v/>
      </c>
      <c r="H318" t="str">
        <f>'上級(五段～)'!Z23</f>
        <v/>
      </c>
      <c r="I318" t="str">
        <f>IF(D318="","",VLOOKUP(H318,計算!$B$16:$C$219,2,FALSE))</f>
        <v/>
      </c>
      <c r="J318" s="44" t="s">
        <v>66</v>
      </c>
      <c r="K318">
        <f t="shared" si="36"/>
        <v>0</v>
      </c>
      <c r="L318" s="52" t="e">
        <f t="shared" si="37"/>
        <v>#VALUE!</v>
      </c>
      <c r="M318" t="e">
        <f t="shared" si="38"/>
        <v>#VALUE!</v>
      </c>
      <c r="N318" t="str">
        <f t="shared" si="39"/>
        <v/>
      </c>
      <c r="O318" s="34" t="str">
        <f t="shared" si="42"/>
        <v/>
      </c>
      <c r="P318" s="34">
        <f>IF(H318="不合格","",'上級(五段～)'!D23)</f>
        <v>0</v>
      </c>
      <c r="Q318" s="34">
        <f>IF(H318="不合格","",'上級(五段～)'!E23)</f>
        <v>0</v>
      </c>
      <c r="R318" s="34">
        <f>IF(H318="不合格","",'上級(五段～)'!F23)</f>
        <v>0</v>
      </c>
      <c r="S318" s="34">
        <f>IF(H318="不合格","",'上級(五段～)'!H23)</f>
        <v>0</v>
      </c>
      <c r="T318" s="34">
        <f>IF(H318="不合格","",'上級(五段～)'!J23)</f>
        <v>0</v>
      </c>
      <c r="U318" t="e">
        <f>IF(H318="不合格",0,VLOOKUP(H318,計算!$U$2:$V$62,2,FALSE))</f>
        <v>#N/A</v>
      </c>
      <c r="V318" t="e">
        <f>IF(U318=0,"不合格",VLOOKUP(U318,計算!$T$3:$V$63,2))</f>
        <v>#N/A</v>
      </c>
      <c r="W318" t="str">
        <f t="shared" si="40"/>
        <v/>
      </c>
      <c r="X318" t="e">
        <f t="shared" si="41"/>
        <v>#N/A</v>
      </c>
      <c r="Y318" t="str">
        <f>IF(D318="","",団体設定!$B$7)</f>
        <v/>
      </c>
      <c r="Z318" t="str">
        <f>IF(D318="","",団体設定!$B$8)</f>
        <v/>
      </c>
    </row>
    <row r="319" spans="1:26" x14ac:dyDescent="0.15">
      <c r="A319">
        <v>318</v>
      </c>
      <c r="B319" s="1" t="str">
        <f>IF(D319="","",'上級(五段～)'!B24)</f>
        <v/>
      </c>
      <c r="C319" s="1" t="str">
        <f>IF(D319="","",'上級(五段～)'!C24)</f>
        <v/>
      </c>
      <c r="D319" t="str">
        <f>'上級(五段～)'!D24&amp;'上級(五段～)'!E24</f>
        <v/>
      </c>
      <c r="E319" t="str">
        <f>IF(D319="","",'上級(五段～)'!F24&amp;"/"&amp;'上級(五段～)'!H24&amp;"/"&amp;'上級(五段～)'!J24)</f>
        <v/>
      </c>
      <c r="F319" s="34" t="str">
        <f>IF(D319="","",団体設定!$B$5&amp;"年"&amp;団体設定!$D$5&amp;団体設定!$E$5&amp;団体設定!$F$5&amp;団体設定!$G$5)</f>
        <v/>
      </c>
      <c r="G319" s="33" t="str">
        <f t="shared" si="35"/>
        <v/>
      </c>
      <c r="H319" t="str">
        <f>'上級(五段～)'!Z24</f>
        <v/>
      </c>
      <c r="I319" t="str">
        <f>IF(D319="","",VLOOKUP(H319,計算!$B$16:$C$219,2,FALSE))</f>
        <v/>
      </c>
      <c r="J319" s="44" t="s">
        <v>66</v>
      </c>
      <c r="K319">
        <f t="shared" si="36"/>
        <v>0</v>
      </c>
      <c r="L319" s="52" t="e">
        <f t="shared" si="37"/>
        <v>#VALUE!</v>
      </c>
      <c r="M319" t="e">
        <f t="shared" si="38"/>
        <v>#VALUE!</v>
      </c>
      <c r="N319" t="str">
        <f t="shared" si="39"/>
        <v/>
      </c>
      <c r="O319" s="34" t="str">
        <f t="shared" si="42"/>
        <v/>
      </c>
      <c r="P319" s="34">
        <f>IF(H319="不合格","",'上級(五段～)'!D24)</f>
        <v>0</v>
      </c>
      <c r="Q319" s="34">
        <f>IF(H319="不合格","",'上級(五段～)'!E24)</f>
        <v>0</v>
      </c>
      <c r="R319" s="34">
        <f>IF(H319="不合格","",'上級(五段～)'!F24)</f>
        <v>0</v>
      </c>
      <c r="S319" s="34">
        <f>IF(H319="不合格","",'上級(五段～)'!H24)</f>
        <v>0</v>
      </c>
      <c r="T319" s="34">
        <f>IF(H319="不合格","",'上級(五段～)'!J24)</f>
        <v>0</v>
      </c>
      <c r="U319" t="e">
        <f>IF(H319="不合格",0,VLOOKUP(H319,計算!$U$2:$V$62,2,FALSE))</f>
        <v>#N/A</v>
      </c>
      <c r="V319" t="e">
        <f>IF(U319=0,"不合格",VLOOKUP(U319,計算!$T$3:$V$63,2))</f>
        <v>#N/A</v>
      </c>
      <c r="W319" t="str">
        <f t="shared" si="40"/>
        <v/>
      </c>
      <c r="X319" t="e">
        <f t="shared" si="41"/>
        <v>#N/A</v>
      </c>
      <c r="Y319" t="str">
        <f>IF(D319="","",団体設定!$B$7)</f>
        <v/>
      </c>
      <c r="Z319" t="str">
        <f>IF(D319="","",団体設定!$B$8)</f>
        <v/>
      </c>
    </row>
    <row r="320" spans="1:26" x14ac:dyDescent="0.15">
      <c r="A320">
        <v>319</v>
      </c>
      <c r="B320" s="1" t="str">
        <f>IF(D320="","",'上級(五段～)'!B25)</f>
        <v/>
      </c>
      <c r="C320" s="1" t="str">
        <f>IF(D320="","",'上級(五段～)'!C25)</f>
        <v/>
      </c>
      <c r="D320" t="str">
        <f>'上級(五段～)'!D25&amp;'上級(五段～)'!E25</f>
        <v/>
      </c>
      <c r="E320" t="str">
        <f>IF(D320="","",'上級(五段～)'!F25&amp;"/"&amp;'上級(五段～)'!H25&amp;"/"&amp;'上級(五段～)'!J25)</f>
        <v/>
      </c>
      <c r="F320" s="34" t="str">
        <f>IF(D320="","",団体設定!$B$5&amp;"年"&amp;団体設定!$D$5&amp;団体設定!$E$5&amp;団体設定!$F$5&amp;団体設定!$G$5)</f>
        <v/>
      </c>
      <c r="G320" s="33" t="str">
        <f t="shared" si="35"/>
        <v/>
      </c>
      <c r="H320" t="str">
        <f>'上級(五段～)'!Z25</f>
        <v/>
      </c>
      <c r="I320" t="str">
        <f>IF(D320="","",VLOOKUP(H320,計算!$B$16:$C$219,2,FALSE))</f>
        <v/>
      </c>
      <c r="J320" s="44" t="s">
        <v>66</v>
      </c>
      <c r="K320">
        <f t="shared" si="36"/>
        <v>0</v>
      </c>
      <c r="L320" s="52" t="e">
        <f t="shared" si="37"/>
        <v>#VALUE!</v>
      </c>
      <c r="M320" t="e">
        <f t="shared" si="38"/>
        <v>#VALUE!</v>
      </c>
      <c r="N320" t="str">
        <f t="shared" si="39"/>
        <v/>
      </c>
      <c r="O320" s="34" t="str">
        <f t="shared" si="42"/>
        <v/>
      </c>
      <c r="P320" s="34">
        <f>IF(H320="不合格","",'上級(五段～)'!D25)</f>
        <v>0</v>
      </c>
      <c r="Q320" s="34">
        <f>IF(H320="不合格","",'上級(五段～)'!E25)</f>
        <v>0</v>
      </c>
      <c r="R320" s="34">
        <f>IF(H320="不合格","",'上級(五段～)'!F25)</f>
        <v>0</v>
      </c>
      <c r="S320" s="34">
        <f>IF(H320="不合格","",'上級(五段～)'!H25)</f>
        <v>0</v>
      </c>
      <c r="T320" s="34">
        <f>IF(H320="不合格","",'上級(五段～)'!J25)</f>
        <v>0</v>
      </c>
      <c r="U320" t="e">
        <f>IF(H320="不合格",0,VLOOKUP(H320,計算!$U$2:$V$62,2,FALSE))</f>
        <v>#N/A</v>
      </c>
      <c r="V320" t="e">
        <f>IF(U320=0,"不合格",VLOOKUP(U320,計算!$T$3:$V$63,2))</f>
        <v>#N/A</v>
      </c>
      <c r="W320" t="str">
        <f t="shared" si="40"/>
        <v/>
      </c>
      <c r="X320" t="e">
        <f t="shared" si="41"/>
        <v>#N/A</v>
      </c>
      <c r="Y320" t="str">
        <f>IF(D320="","",団体設定!$B$7)</f>
        <v/>
      </c>
      <c r="Z320" t="str">
        <f>IF(D320="","",団体設定!$B$8)</f>
        <v/>
      </c>
    </row>
    <row r="321" spans="1:26" x14ac:dyDescent="0.15">
      <c r="A321">
        <v>320</v>
      </c>
      <c r="B321" s="1" t="str">
        <f>IF(D321="","",'上級(五段～)'!B26)</f>
        <v/>
      </c>
      <c r="C321" s="1" t="str">
        <f>IF(D321="","",'上級(五段～)'!C26)</f>
        <v/>
      </c>
      <c r="D321" t="str">
        <f>'上級(五段～)'!D26&amp;'上級(五段～)'!E26</f>
        <v/>
      </c>
      <c r="E321" t="str">
        <f>IF(D321="","",'上級(五段～)'!F26&amp;"/"&amp;'上級(五段～)'!H26&amp;"/"&amp;'上級(五段～)'!J26)</f>
        <v/>
      </c>
      <c r="F321" s="34" t="str">
        <f>IF(D321="","",団体設定!$B$5&amp;"年"&amp;団体設定!$D$5&amp;団体設定!$E$5&amp;団体設定!$F$5&amp;団体設定!$G$5)</f>
        <v/>
      </c>
      <c r="G321" s="33" t="str">
        <f t="shared" si="35"/>
        <v/>
      </c>
      <c r="H321" t="str">
        <f>'上級(五段～)'!Z26</f>
        <v/>
      </c>
      <c r="I321" t="str">
        <f>IF(D321="","",VLOOKUP(H321,計算!$B$16:$C$219,2,FALSE))</f>
        <v/>
      </c>
      <c r="J321" s="44" t="s">
        <v>66</v>
      </c>
      <c r="K321">
        <f t="shared" si="36"/>
        <v>0</v>
      </c>
      <c r="L321" s="52" t="e">
        <f t="shared" si="37"/>
        <v>#VALUE!</v>
      </c>
      <c r="M321" t="e">
        <f t="shared" si="38"/>
        <v>#VALUE!</v>
      </c>
      <c r="N321" t="str">
        <f t="shared" si="39"/>
        <v/>
      </c>
      <c r="O321" s="34" t="str">
        <f t="shared" si="42"/>
        <v/>
      </c>
      <c r="P321" s="34">
        <f>IF(H321="不合格","",'上級(五段～)'!D26)</f>
        <v>0</v>
      </c>
      <c r="Q321" s="34">
        <f>IF(H321="不合格","",'上級(五段～)'!E26)</f>
        <v>0</v>
      </c>
      <c r="R321" s="34">
        <f>IF(H321="不合格","",'上級(五段～)'!F26)</f>
        <v>0</v>
      </c>
      <c r="S321" s="34">
        <f>IF(H321="不合格","",'上級(五段～)'!H26)</f>
        <v>0</v>
      </c>
      <c r="T321" s="34">
        <f>IF(H321="不合格","",'上級(五段～)'!J26)</f>
        <v>0</v>
      </c>
      <c r="U321" t="e">
        <f>IF(H321="不合格",0,VLOOKUP(H321,計算!$U$2:$V$62,2,FALSE))</f>
        <v>#N/A</v>
      </c>
      <c r="V321" t="e">
        <f>IF(U321=0,"不合格",VLOOKUP(U321,計算!$T$3:$V$63,2))</f>
        <v>#N/A</v>
      </c>
      <c r="W321" t="str">
        <f t="shared" si="40"/>
        <v/>
      </c>
      <c r="X321" t="e">
        <f t="shared" si="41"/>
        <v>#N/A</v>
      </c>
      <c r="Y321" t="str">
        <f>IF(D321="","",団体設定!$B$7)</f>
        <v/>
      </c>
      <c r="Z321" t="str">
        <f>IF(D321="","",団体設定!$B$8)</f>
        <v/>
      </c>
    </row>
    <row r="322" spans="1:26" x14ac:dyDescent="0.15">
      <c r="A322">
        <v>321</v>
      </c>
      <c r="B322" s="1" t="str">
        <f>IF(D322="","",'上級(五段～)'!B27)</f>
        <v/>
      </c>
      <c r="C322" s="1" t="str">
        <f>IF(D322="","",'上級(五段～)'!C27)</f>
        <v/>
      </c>
      <c r="D322" t="str">
        <f>'上級(五段～)'!D27&amp;'上級(五段～)'!E27</f>
        <v/>
      </c>
      <c r="E322" t="str">
        <f>IF(D322="","",'上級(五段～)'!F27&amp;"/"&amp;'上級(五段～)'!H27&amp;"/"&amp;'上級(五段～)'!J27)</f>
        <v/>
      </c>
      <c r="F322" s="34" t="str">
        <f>IF(D322="","",団体設定!$B$5&amp;"年"&amp;団体設定!$D$5&amp;団体設定!$E$5&amp;団体設定!$F$5&amp;団体設定!$G$5)</f>
        <v/>
      </c>
      <c r="G322" s="33" t="str">
        <f t="shared" ref="G322:G385" si="43">IF(D322="","",DATEVALUE(F322))</f>
        <v/>
      </c>
      <c r="H322" t="str">
        <f>'上級(五段～)'!Z27</f>
        <v/>
      </c>
      <c r="I322" t="str">
        <f>IF(D322="","",VLOOKUP(H322,計算!$B$16:$C$219,2,FALSE))</f>
        <v/>
      </c>
      <c r="J322" s="44" t="s">
        <v>66</v>
      </c>
      <c r="K322">
        <f t="shared" ref="K322:K385" si="44">IF(D322="",0,1)</f>
        <v>0</v>
      </c>
      <c r="L322" s="52" t="e">
        <f t="shared" ref="L322:L385" si="45">DATESTRING(E322)</f>
        <v>#VALUE!</v>
      </c>
      <c r="M322" t="e">
        <f t="shared" ref="M322:M385" si="46">TEXT(L322,"ggge年m月d日")&amp;"生"</f>
        <v>#VALUE!</v>
      </c>
      <c r="N322" t="str">
        <f t="shared" ref="N322:N385" si="47">IF(H322="不合格","",B322)</f>
        <v/>
      </c>
      <c r="O322" s="34" t="str">
        <f t="shared" si="42"/>
        <v/>
      </c>
      <c r="P322" s="34">
        <f>IF(H322="不合格","",'上級(五段～)'!D27)</f>
        <v>0</v>
      </c>
      <c r="Q322" s="34">
        <f>IF(H322="不合格","",'上級(五段～)'!E27)</f>
        <v>0</v>
      </c>
      <c r="R322" s="34">
        <f>IF(H322="不合格","",'上級(五段～)'!F27)</f>
        <v>0</v>
      </c>
      <c r="S322" s="34">
        <f>IF(H322="不合格","",'上級(五段～)'!H27)</f>
        <v>0</v>
      </c>
      <c r="T322" s="34">
        <f>IF(H322="不合格","",'上級(五段～)'!J27)</f>
        <v>0</v>
      </c>
      <c r="U322" t="e">
        <f>IF(H322="不合格",0,VLOOKUP(H322,計算!$U$2:$V$62,2,FALSE))</f>
        <v>#N/A</v>
      </c>
      <c r="V322" t="e">
        <f>IF(U322=0,"不合格",VLOOKUP(U322,計算!$T$3:$V$63,2))</f>
        <v>#N/A</v>
      </c>
      <c r="W322" t="str">
        <f t="shared" ref="W322:W385" si="48">H322</f>
        <v/>
      </c>
      <c r="X322" t="e">
        <f t="shared" ref="X322:X385" si="49">IF(W322=V322,0,1)</f>
        <v>#N/A</v>
      </c>
      <c r="Y322" t="str">
        <f>IF(D322="","",団体設定!$B$7)</f>
        <v/>
      </c>
      <c r="Z322" t="str">
        <f>IF(D322="","",団体設定!$B$8)</f>
        <v/>
      </c>
    </row>
    <row r="323" spans="1:26" x14ac:dyDescent="0.15">
      <c r="A323">
        <v>322</v>
      </c>
      <c r="B323" s="1" t="str">
        <f>IF(D323="","",'上級(五段～)'!B28)</f>
        <v/>
      </c>
      <c r="C323" s="1" t="str">
        <f>IF(D323="","",'上級(五段～)'!C28)</f>
        <v/>
      </c>
      <c r="D323" t="str">
        <f>'上級(五段～)'!D28&amp;'上級(五段～)'!E28</f>
        <v/>
      </c>
      <c r="E323" t="str">
        <f>IF(D323="","",'上級(五段～)'!F28&amp;"/"&amp;'上級(五段～)'!H28&amp;"/"&amp;'上級(五段～)'!J28)</f>
        <v/>
      </c>
      <c r="F323" s="34" t="str">
        <f>IF(D323="","",団体設定!$B$5&amp;"年"&amp;団体設定!$D$5&amp;団体設定!$E$5&amp;団体設定!$F$5&amp;団体設定!$G$5)</f>
        <v/>
      </c>
      <c r="G323" s="33" t="str">
        <f t="shared" si="43"/>
        <v/>
      </c>
      <c r="H323" t="str">
        <f>'上級(五段～)'!Z28</f>
        <v/>
      </c>
      <c r="I323" t="str">
        <f>IF(D323="","",VLOOKUP(H323,計算!$B$16:$C$219,2,FALSE))</f>
        <v/>
      </c>
      <c r="J323" s="44" t="s">
        <v>66</v>
      </c>
      <c r="K323">
        <f t="shared" si="44"/>
        <v>0</v>
      </c>
      <c r="L323" s="52" t="e">
        <f t="shared" si="45"/>
        <v>#VALUE!</v>
      </c>
      <c r="M323" t="e">
        <f t="shared" si="46"/>
        <v>#VALUE!</v>
      </c>
      <c r="N323" t="str">
        <f t="shared" si="47"/>
        <v/>
      </c>
      <c r="O323" s="34" t="str">
        <f t="shared" si="42"/>
        <v/>
      </c>
      <c r="P323" s="34">
        <f>IF(H323="不合格","",'上級(五段～)'!D28)</f>
        <v>0</v>
      </c>
      <c r="Q323" s="34">
        <f>IF(H323="不合格","",'上級(五段～)'!E28)</f>
        <v>0</v>
      </c>
      <c r="R323" s="34">
        <f>IF(H323="不合格","",'上級(五段～)'!F28)</f>
        <v>0</v>
      </c>
      <c r="S323" s="34">
        <f>IF(H323="不合格","",'上級(五段～)'!H28)</f>
        <v>0</v>
      </c>
      <c r="T323" s="34">
        <f>IF(H323="不合格","",'上級(五段～)'!J28)</f>
        <v>0</v>
      </c>
      <c r="U323" t="e">
        <f>IF(H323="不合格",0,VLOOKUP(H323,計算!$U$2:$V$62,2,FALSE))</f>
        <v>#N/A</v>
      </c>
      <c r="V323" t="e">
        <f>IF(U323=0,"不合格",VLOOKUP(U323,計算!$T$3:$V$63,2))</f>
        <v>#N/A</v>
      </c>
      <c r="W323" t="str">
        <f t="shared" si="48"/>
        <v/>
      </c>
      <c r="X323" t="e">
        <f t="shared" si="49"/>
        <v>#N/A</v>
      </c>
      <c r="Y323" t="str">
        <f>IF(D323="","",団体設定!$B$7)</f>
        <v/>
      </c>
      <c r="Z323" t="str">
        <f>IF(D323="","",団体設定!$B$8)</f>
        <v/>
      </c>
    </row>
    <row r="324" spans="1:26" x14ac:dyDescent="0.15">
      <c r="A324">
        <v>323</v>
      </c>
      <c r="B324" s="1" t="str">
        <f>IF(D324="","",'上級(五段～)'!B29)</f>
        <v/>
      </c>
      <c r="C324" s="1" t="str">
        <f>IF(D324="","",'上級(五段～)'!C29)</f>
        <v/>
      </c>
      <c r="D324" t="str">
        <f>'上級(五段～)'!D29&amp;'上級(五段～)'!E29</f>
        <v/>
      </c>
      <c r="E324" t="str">
        <f>IF(D324="","",'上級(五段～)'!F29&amp;"/"&amp;'上級(五段～)'!H29&amp;"/"&amp;'上級(五段～)'!J29)</f>
        <v/>
      </c>
      <c r="F324" s="34" t="str">
        <f>IF(D324="","",団体設定!$B$5&amp;"年"&amp;団体設定!$D$5&amp;団体設定!$E$5&amp;団体設定!$F$5&amp;団体設定!$G$5)</f>
        <v/>
      </c>
      <c r="G324" s="33" t="str">
        <f t="shared" si="43"/>
        <v/>
      </c>
      <c r="H324" t="str">
        <f>'上級(五段～)'!Z29</f>
        <v/>
      </c>
      <c r="I324" t="str">
        <f>IF(D324="","",VLOOKUP(H324,計算!$B$16:$C$219,2,FALSE))</f>
        <v/>
      </c>
      <c r="J324" s="44" t="s">
        <v>66</v>
      </c>
      <c r="K324">
        <f t="shared" si="44"/>
        <v>0</v>
      </c>
      <c r="L324" s="52" t="e">
        <f t="shared" si="45"/>
        <v>#VALUE!</v>
      </c>
      <c r="M324" t="e">
        <f t="shared" si="46"/>
        <v>#VALUE!</v>
      </c>
      <c r="N324" t="str">
        <f t="shared" si="47"/>
        <v/>
      </c>
      <c r="O324" s="34" t="str">
        <f t="shared" si="42"/>
        <v/>
      </c>
      <c r="P324" s="34">
        <f>IF(H324="不合格","",'上級(五段～)'!D29)</f>
        <v>0</v>
      </c>
      <c r="Q324" s="34">
        <f>IF(H324="不合格","",'上級(五段～)'!E29)</f>
        <v>0</v>
      </c>
      <c r="R324" s="34">
        <f>IF(H324="不合格","",'上級(五段～)'!F29)</f>
        <v>0</v>
      </c>
      <c r="S324" s="34">
        <f>IF(H324="不合格","",'上級(五段～)'!H29)</f>
        <v>0</v>
      </c>
      <c r="T324" s="34">
        <f>IF(H324="不合格","",'上級(五段～)'!J29)</f>
        <v>0</v>
      </c>
      <c r="U324" t="e">
        <f>IF(H324="不合格",0,VLOOKUP(H324,計算!$U$2:$V$62,2,FALSE))</f>
        <v>#N/A</v>
      </c>
      <c r="V324" t="e">
        <f>IF(U324=0,"不合格",VLOOKUP(U324,計算!$T$3:$V$63,2))</f>
        <v>#N/A</v>
      </c>
      <c r="W324" t="str">
        <f t="shared" si="48"/>
        <v/>
      </c>
      <c r="X324" t="e">
        <f t="shared" si="49"/>
        <v>#N/A</v>
      </c>
      <c r="Y324" t="str">
        <f>IF(D324="","",団体設定!$B$7)</f>
        <v/>
      </c>
      <c r="Z324" t="str">
        <f>IF(D324="","",団体設定!$B$8)</f>
        <v/>
      </c>
    </row>
    <row r="325" spans="1:26" x14ac:dyDescent="0.15">
      <c r="A325">
        <v>324</v>
      </c>
      <c r="B325" s="1" t="str">
        <f>IF(D325="","",'上級(五段～)'!B30)</f>
        <v/>
      </c>
      <c r="C325" s="1" t="str">
        <f>IF(D325="","",'上級(五段～)'!C30)</f>
        <v/>
      </c>
      <c r="D325" t="str">
        <f>'上級(五段～)'!D30&amp;'上級(五段～)'!E30</f>
        <v/>
      </c>
      <c r="E325" t="str">
        <f>IF(D325="","",'上級(五段～)'!F30&amp;"/"&amp;'上級(五段～)'!H30&amp;"/"&amp;'上級(五段～)'!J30)</f>
        <v/>
      </c>
      <c r="F325" s="34" t="str">
        <f>IF(D325="","",団体設定!$B$5&amp;"年"&amp;団体設定!$D$5&amp;団体設定!$E$5&amp;団体設定!$F$5&amp;団体設定!$G$5)</f>
        <v/>
      </c>
      <c r="G325" s="33" t="str">
        <f t="shared" si="43"/>
        <v/>
      </c>
      <c r="H325" t="str">
        <f>'上級(五段～)'!Z30</f>
        <v/>
      </c>
      <c r="I325" t="str">
        <f>IF(D325="","",VLOOKUP(H325,計算!$B$16:$C$219,2,FALSE))</f>
        <v/>
      </c>
      <c r="J325" s="44" t="s">
        <v>66</v>
      </c>
      <c r="K325">
        <f t="shared" si="44"/>
        <v>0</v>
      </c>
      <c r="L325" s="52" t="e">
        <f t="shared" si="45"/>
        <v>#VALUE!</v>
      </c>
      <c r="M325" t="e">
        <f t="shared" si="46"/>
        <v>#VALUE!</v>
      </c>
      <c r="N325" t="str">
        <f t="shared" si="47"/>
        <v/>
      </c>
      <c r="O325" s="34" t="str">
        <f t="shared" si="42"/>
        <v/>
      </c>
      <c r="P325" s="34">
        <f>IF(H325="不合格","",'上級(五段～)'!D30)</f>
        <v>0</v>
      </c>
      <c r="Q325" s="34">
        <f>IF(H325="不合格","",'上級(五段～)'!E30)</f>
        <v>0</v>
      </c>
      <c r="R325" s="34">
        <f>IF(H325="不合格","",'上級(五段～)'!F30)</f>
        <v>0</v>
      </c>
      <c r="S325" s="34">
        <f>IF(H325="不合格","",'上級(五段～)'!H30)</f>
        <v>0</v>
      </c>
      <c r="T325" s="34">
        <f>IF(H325="不合格","",'上級(五段～)'!J30)</f>
        <v>0</v>
      </c>
      <c r="U325" t="e">
        <f>IF(H325="不合格",0,VLOOKUP(H325,計算!$U$2:$V$62,2,FALSE))</f>
        <v>#N/A</v>
      </c>
      <c r="V325" t="e">
        <f>IF(U325=0,"不合格",VLOOKUP(U325,計算!$T$3:$V$63,2))</f>
        <v>#N/A</v>
      </c>
      <c r="W325" t="str">
        <f t="shared" si="48"/>
        <v/>
      </c>
      <c r="X325" t="e">
        <f t="shared" si="49"/>
        <v>#N/A</v>
      </c>
      <c r="Y325" t="str">
        <f>IF(D325="","",団体設定!$B$7)</f>
        <v/>
      </c>
      <c r="Z325" t="str">
        <f>IF(D325="","",団体設定!$B$8)</f>
        <v/>
      </c>
    </row>
    <row r="326" spans="1:26" x14ac:dyDescent="0.15">
      <c r="A326">
        <v>325</v>
      </c>
      <c r="B326" s="1" t="str">
        <f>IF(D326="","",'上級(五段～)'!B31)</f>
        <v/>
      </c>
      <c r="C326" s="1" t="str">
        <f>IF(D326="","",'上級(五段～)'!C31)</f>
        <v/>
      </c>
      <c r="D326" t="str">
        <f>'上級(五段～)'!D31&amp;'上級(五段～)'!E31</f>
        <v/>
      </c>
      <c r="E326" t="str">
        <f>IF(D326="","",'上級(五段～)'!F31&amp;"/"&amp;'上級(五段～)'!H31&amp;"/"&amp;'上級(五段～)'!J31)</f>
        <v/>
      </c>
      <c r="F326" s="34" t="str">
        <f>IF(D326="","",団体設定!$B$5&amp;"年"&amp;団体設定!$D$5&amp;団体設定!$E$5&amp;団体設定!$F$5&amp;団体設定!$G$5)</f>
        <v/>
      </c>
      <c r="G326" s="33" t="str">
        <f t="shared" si="43"/>
        <v/>
      </c>
      <c r="H326" t="str">
        <f>'上級(五段～)'!Z31</f>
        <v/>
      </c>
      <c r="I326" t="str">
        <f>IF(D326="","",VLOOKUP(H326,計算!$B$16:$C$219,2,FALSE))</f>
        <v/>
      </c>
      <c r="J326" s="44" t="s">
        <v>66</v>
      </c>
      <c r="K326">
        <f t="shared" si="44"/>
        <v>0</v>
      </c>
      <c r="L326" s="52" t="e">
        <f t="shared" si="45"/>
        <v>#VALUE!</v>
      </c>
      <c r="M326" t="e">
        <f t="shared" si="46"/>
        <v>#VALUE!</v>
      </c>
      <c r="N326" t="str">
        <f t="shared" si="47"/>
        <v/>
      </c>
      <c r="O326" s="34" t="str">
        <f t="shared" si="42"/>
        <v/>
      </c>
      <c r="P326" s="34">
        <f>IF(H326="不合格","",'上級(五段～)'!D31)</f>
        <v>0</v>
      </c>
      <c r="Q326" s="34">
        <f>IF(H326="不合格","",'上級(五段～)'!E31)</f>
        <v>0</v>
      </c>
      <c r="R326" s="34">
        <f>IF(H326="不合格","",'上級(五段～)'!F31)</f>
        <v>0</v>
      </c>
      <c r="S326" s="34">
        <f>IF(H326="不合格","",'上級(五段～)'!H31)</f>
        <v>0</v>
      </c>
      <c r="T326" s="34">
        <f>IF(H326="不合格","",'上級(五段～)'!J31)</f>
        <v>0</v>
      </c>
      <c r="U326" t="e">
        <f>IF(H326="不合格",0,VLOOKUP(H326,計算!$U$2:$V$62,2,FALSE))</f>
        <v>#N/A</v>
      </c>
      <c r="V326" t="e">
        <f>IF(U326=0,"不合格",VLOOKUP(U326,計算!$T$3:$V$63,2))</f>
        <v>#N/A</v>
      </c>
      <c r="W326" t="str">
        <f t="shared" si="48"/>
        <v/>
      </c>
      <c r="X326" t="e">
        <f t="shared" si="49"/>
        <v>#N/A</v>
      </c>
      <c r="Y326" t="str">
        <f>IF(D326="","",団体設定!$B$7)</f>
        <v/>
      </c>
      <c r="Z326" t="str">
        <f>IF(D326="","",団体設定!$B$8)</f>
        <v/>
      </c>
    </row>
    <row r="327" spans="1:26" x14ac:dyDescent="0.15">
      <c r="A327">
        <v>326</v>
      </c>
      <c r="B327" s="1" t="str">
        <f>IF(D327="","",'上級(五段～)'!B32)</f>
        <v/>
      </c>
      <c r="C327" s="1" t="str">
        <f>IF(D327="","",'上級(五段～)'!C32)</f>
        <v/>
      </c>
      <c r="D327" t="str">
        <f>'上級(五段～)'!D32&amp;'上級(五段～)'!E32</f>
        <v/>
      </c>
      <c r="E327" t="str">
        <f>IF(D327="","",'上級(五段～)'!F32&amp;"/"&amp;'上級(五段～)'!H32&amp;"/"&amp;'上級(五段～)'!J32)</f>
        <v/>
      </c>
      <c r="F327" s="34" t="str">
        <f>IF(D327="","",団体設定!$B$5&amp;"年"&amp;団体設定!$D$5&amp;団体設定!$E$5&amp;団体設定!$F$5&amp;団体設定!$G$5)</f>
        <v/>
      </c>
      <c r="G327" s="33" t="str">
        <f t="shared" si="43"/>
        <v/>
      </c>
      <c r="H327" t="str">
        <f>'上級(五段～)'!Z32</f>
        <v/>
      </c>
      <c r="I327" t="str">
        <f>IF(D327="","",VLOOKUP(H327,計算!$B$16:$C$219,2,FALSE))</f>
        <v/>
      </c>
      <c r="J327" s="44" t="s">
        <v>66</v>
      </c>
      <c r="K327">
        <f t="shared" si="44"/>
        <v>0</v>
      </c>
      <c r="L327" s="52" t="e">
        <f t="shared" si="45"/>
        <v>#VALUE!</v>
      </c>
      <c r="M327" t="e">
        <f t="shared" si="46"/>
        <v>#VALUE!</v>
      </c>
      <c r="N327" t="str">
        <f t="shared" si="47"/>
        <v/>
      </c>
      <c r="O327" s="34" t="str">
        <f t="shared" si="42"/>
        <v/>
      </c>
      <c r="P327" s="34">
        <f>IF(H327="不合格","",'上級(五段～)'!D32)</f>
        <v>0</v>
      </c>
      <c r="Q327" s="34">
        <f>IF(H327="不合格","",'上級(五段～)'!E32)</f>
        <v>0</v>
      </c>
      <c r="R327" s="34">
        <f>IF(H327="不合格","",'上級(五段～)'!F32)</f>
        <v>0</v>
      </c>
      <c r="S327" s="34">
        <f>IF(H327="不合格","",'上級(五段～)'!H32)</f>
        <v>0</v>
      </c>
      <c r="T327" s="34">
        <f>IF(H327="不合格","",'上級(五段～)'!J32)</f>
        <v>0</v>
      </c>
      <c r="U327" t="e">
        <f>IF(H327="不合格",0,VLOOKUP(H327,計算!$U$2:$V$62,2,FALSE))</f>
        <v>#N/A</v>
      </c>
      <c r="V327" t="e">
        <f>IF(U327=0,"不合格",VLOOKUP(U327,計算!$T$3:$V$63,2))</f>
        <v>#N/A</v>
      </c>
      <c r="W327" t="str">
        <f t="shared" si="48"/>
        <v/>
      </c>
      <c r="X327" t="e">
        <f t="shared" si="49"/>
        <v>#N/A</v>
      </c>
      <c r="Y327" t="str">
        <f>IF(D327="","",団体設定!$B$7)</f>
        <v/>
      </c>
      <c r="Z327" t="str">
        <f>IF(D327="","",団体設定!$B$8)</f>
        <v/>
      </c>
    </row>
    <row r="328" spans="1:26" x14ac:dyDescent="0.15">
      <c r="A328">
        <v>327</v>
      </c>
      <c r="B328" s="1" t="str">
        <f>IF(D328="","",'上級(五段～)'!B33)</f>
        <v/>
      </c>
      <c r="C328" s="1" t="str">
        <f>IF(D328="","",'上級(五段～)'!C33)</f>
        <v/>
      </c>
      <c r="D328" t="str">
        <f>'上級(五段～)'!D33&amp;'上級(五段～)'!E33</f>
        <v/>
      </c>
      <c r="E328" t="str">
        <f>IF(D328="","",'上級(五段～)'!F33&amp;"/"&amp;'上級(五段～)'!H33&amp;"/"&amp;'上級(五段～)'!J33)</f>
        <v/>
      </c>
      <c r="F328" s="34" t="str">
        <f>IF(D328="","",団体設定!$B$5&amp;"年"&amp;団体設定!$D$5&amp;団体設定!$E$5&amp;団体設定!$F$5&amp;団体設定!$G$5)</f>
        <v/>
      </c>
      <c r="G328" s="33" t="str">
        <f t="shared" si="43"/>
        <v/>
      </c>
      <c r="H328" t="str">
        <f>'上級(五段～)'!Z33</f>
        <v/>
      </c>
      <c r="I328" t="str">
        <f>IF(D328="","",VLOOKUP(H328,計算!$B$16:$C$219,2,FALSE))</f>
        <v/>
      </c>
      <c r="J328" s="44" t="s">
        <v>66</v>
      </c>
      <c r="K328">
        <f t="shared" si="44"/>
        <v>0</v>
      </c>
      <c r="L328" s="52" t="e">
        <f t="shared" si="45"/>
        <v>#VALUE!</v>
      </c>
      <c r="M328" t="e">
        <f t="shared" si="46"/>
        <v>#VALUE!</v>
      </c>
      <c r="N328" t="str">
        <f t="shared" si="47"/>
        <v/>
      </c>
      <c r="O328" s="34" t="str">
        <f t="shared" si="42"/>
        <v/>
      </c>
      <c r="P328" s="34">
        <f>IF(H328="不合格","",'上級(五段～)'!D33)</f>
        <v>0</v>
      </c>
      <c r="Q328" s="34">
        <f>IF(H328="不合格","",'上級(五段～)'!E33)</f>
        <v>0</v>
      </c>
      <c r="R328" s="34">
        <f>IF(H328="不合格","",'上級(五段～)'!F33)</f>
        <v>0</v>
      </c>
      <c r="S328" s="34">
        <f>IF(H328="不合格","",'上級(五段～)'!H33)</f>
        <v>0</v>
      </c>
      <c r="T328" s="34">
        <f>IF(H328="不合格","",'上級(五段～)'!J33)</f>
        <v>0</v>
      </c>
      <c r="U328" t="e">
        <f>IF(H328="不合格",0,VLOOKUP(H328,計算!$U$2:$V$62,2,FALSE))</f>
        <v>#N/A</v>
      </c>
      <c r="V328" t="e">
        <f>IF(U328=0,"不合格",VLOOKUP(U328,計算!$T$3:$V$63,2))</f>
        <v>#N/A</v>
      </c>
      <c r="W328" t="str">
        <f t="shared" si="48"/>
        <v/>
      </c>
      <c r="X328" t="e">
        <f t="shared" si="49"/>
        <v>#N/A</v>
      </c>
      <c r="Y328" t="str">
        <f>IF(D328="","",団体設定!$B$7)</f>
        <v/>
      </c>
      <c r="Z328" t="str">
        <f>IF(D328="","",団体設定!$B$8)</f>
        <v/>
      </c>
    </row>
    <row r="329" spans="1:26" x14ac:dyDescent="0.15">
      <c r="A329">
        <v>328</v>
      </c>
      <c r="B329" s="1" t="str">
        <f>IF(D329="","",'上級(五段～)'!B34)</f>
        <v/>
      </c>
      <c r="C329" s="1" t="str">
        <f>IF(D329="","",'上級(五段～)'!C34)</f>
        <v/>
      </c>
      <c r="D329" t="str">
        <f>'上級(五段～)'!D34&amp;'上級(五段～)'!E34</f>
        <v/>
      </c>
      <c r="E329" t="str">
        <f>IF(D329="","",'上級(五段～)'!F34&amp;"/"&amp;'上級(五段～)'!H34&amp;"/"&amp;'上級(五段～)'!J34)</f>
        <v/>
      </c>
      <c r="F329" s="34" t="str">
        <f>IF(D329="","",団体設定!$B$5&amp;"年"&amp;団体設定!$D$5&amp;団体設定!$E$5&amp;団体設定!$F$5&amp;団体設定!$G$5)</f>
        <v/>
      </c>
      <c r="G329" s="33" t="str">
        <f t="shared" si="43"/>
        <v/>
      </c>
      <c r="H329" t="str">
        <f>'上級(五段～)'!Z34</f>
        <v/>
      </c>
      <c r="I329" t="str">
        <f>IF(D329="","",VLOOKUP(H329,計算!$B$16:$C$219,2,FALSE))</f>
        <v/>
      </c>
      <c r="J329" s="44" t="s">
        <v>66</v>
      </c>
      <c r="K329">
        <f t="shared" si="44"/>
        <v>0</v>
      </c>
      <c r="L329" s="52" t="e">
        <f t="shared" si="45"/>
        <v>#VALUE!</v>
      </c>
      <c r="M329" t="e">
        <f t="shared" si="46"/>
        <v>#VALUE!</v>
      </c>
      <c r="N329" t="str">
        <f t="shared" si="47"/>
        <v/>
      </c>
      <c r="O329" s="34" t="str">
        <f t="shared" si="42"/>
        <v/>
      </c>
      <c r="P329" s="34">
        <f>IF(H329="不合格","",'上級(五段～)'!D34)</f>
        <v>0</v>
      </c>
      <c r="Q329" s="34">
        <f>IF(H329="不合格","",'上級(五段～)'!E34)</f>
        <v>0</v>
      </c>
      <c r="R329" s="34">
        <f>IF(H329="不合格","",'上級(五段～)'!F34)</f>
        <v>0</v>
      </c>
      <c r="S329" s="34">
        <f>IF(H329="不合格","",'上級(五段～)'!H34)</f>
        <v>0</v>
      </c>
      <c r="T329" s="34">
        <f>IF(H329="不合格","",'上級(五段～)'!J34)</f>
        <v>0</v>
      </c>
      <c r="U329" t="e">
        <f>IF(H329="不合格",0,VLOOKUP(H329,計算!$U$2:$V$62,2,FALSE))</f>
        <v>#N/A</v>
      </c>
      <c r="V329" t="e">
        <f>IF(U329=0,"不合格",VLOOKUP(U329,計算!$T$3:$V$63,2))</f>
        <v>#N/A</v>
      </c>
      <c r="W329" t="str">
        <f t="shared" si="48"/>
        <v/>
      </c>
      <c r="X329" t="e">
        <f t="shared" si="49"/>
        <v>#N/A</v>
      </c>
      <c r="Y329" t="str">
        <f>IF(D329="","",団体設定!$B$7)</f>
        <v/>
      </c>
      <c r="Z329" t="str">
        <f>IF(D329="","",団体設定!$B$8)</f>
        <v/>
      </c>
    </row>
    <row r="330" spans="1:26" x14ac:dyDescent="0.15">
      <c r="A330">
        <v>329</v>
      </c>
      <c r="B330" s="1" t="str">
        <f>IF(D330="","",'上級(五段～)'!B35)</f>
        <v/>
      </c>
      <c r="C330" s="1" t="str">
        <f>IF(D330="","",'上級(五段～)'!C35)</f>
        <v/>
      </c>
      <c r="D330" t="str">
        <f>'上級(五段～)'!D35&amp;'上級(五段～)'!E35</f>
        <v/>
      </c>
      <c r="E330" t="str">
        <f>IF(D330="","",'上級(五段～)'!F35&amp;"/"&amp;'上級(五段～)'!H35&amp;"/"&amp;'上級(五段～)'!J35)</f>
        <v/>
      </c>
      <c r="F330" s="34" t="str">
        <f>IF(D330="","",団体設定!$B$5&amp;"年"&amp;団体設定!$D$5&amp;団体設定!$E$5&amp;団体設定!$F$5&amp;団体設定!$G$5)</f>
        <v/>
      </c>
      <c r="G330" s="33" t="str">
        <f t="shared" si="43"/>
        <v/>
      </c>
      <c r="H330" t="str">
        <f>'上級(五段～)'!Z35</f>
        <v/>
      </c>
      <c r="I330" t="str">
        <f>IF(D330="","",VLOOKUP(H330,計算!$B$16:$C$219,2,FALSE))</f>
        <v/>
      </c>
      <c r="J330" s="44" t="s">
        <v>66</v>
      </c>
      <c r="K330">
        <f t="shared" si="44"/>
        <v>0</v>
      </c>
      <c r="L330" s="52" t="e">
        <f t="shared" si="45"/>
        <v>#VALUE!</v>
      </c>
      <c r="M330" t="e">
        <f t="shared" si="46"/>
        <v>#VALUE!</v>
      </c>
      <c r="N330" t="str">
        <f t="shared" si="47"/>
        <v/>
      </c>
      <c r="O330" s="34" t="str">
        <f t="shared" si="42"/>
        <v/>
      </c>
      <c r="P330" s="34">
        <f>IF(H330="不合格","",'上級(五段～)'!D35)</f>
        <v>0</v>
      </c>
      <c r="Q330" s="34">
        <f>IF(H330="不合格","",'上級(五段～)'!E35)</f>
        <v>0</v>
      </c>
      <c r="R330" s="34">
        <f>IF(H330="不合格","",'上級(五段～)'!F35)</f>
        <v>0</v>
      </c>
      <c r="S330" s="34">
        <f>IF(H330="不合格","",'上級(五段～)'!H35)</f>
        <v>0</v>
      </c>
      <c r="T330" s="34">
        <f>IF(H330="不合格","",'上級(五段～)'!J35)</f>
        <v>0</v>
      </c>
      <c r="U330" t="e">
        <f>IF(H330="不合格",0,VLOOKUP(H330,計算!$U$2:$V$62,2,FALSE))</f>
        <v>#N/A</v>
      </c>
      <c r="V330" t="e">
        <f>IF(U330=0,"不合格",VLOOKUP(U330,計算!$T$3:$V$63,2))</f>
        <v>#N/A</v>
      </c>
      <c r="W330" t="str">
        <f t="shared" si="48"/>
        <v/>
      </c>
      <c r="X330" t="e">
        <f t="shared" si="49"/>
        <v>#N/A</v>
      </c>
      <c r="Y330" t="str">
        <f>IF(D330="","",団体設定!$B$7)</f>
        <v/>
      </c>
      <c r="Z330" t="str">
        <f>IF(D330="","",団体設定!$B$8)</f>
        <v/>
      </c>
    </row>
    <row r="331" spans="1:26" x14ac:dyDescent="0.15">
      <c r="A331">
        <v>330</v>
      </c>
      <c r="B331" s="1" t="str">
        <f>IF(D331="","",'上級(五段～)'!B36)</f>
        <v/>
      </c>
      <c r="C331" s="1" t="str">
        <f>IF(D331="","",'上級(五段～)'!C36)</f>
        <v/>
      </c>
      <c r="D331" t="str">
        <f>'上級(五段～)'!D36&amp;'上級(五段～)'!E36</f>
        <v/>
      </c>
      <c r="E331" t="str">
        <f>IF(D331="","",'上級(五段～)'!F36&amp;"/"&amp;'上級(五段～)'!H36&amp;"/"&amp;'上級(五段～)'!J36)</f>
        <v/>
      </c>
      <c r="F331" s="34" t="str">
        <f>IF(D331="","",団体設定!$B$5&amp;"年"&amp;団体設定!$D$5&amp;団体設定!$E$5&amp;団体設定!$F$5&amp;団体設定!$G$5)</f>
        <v/>
      </c>
      <c r="G331" s="33" t="str">
        <f t="shared" si="43"/>
        <v/>
      </c>
      <c r="H331" t="str">
        <f>'上級(五段～)'!Z36</f>
        <v/>
      </c>
      <c r="I331" t="str">
        <f>IF(D331="","",VLOOKUP(H331,計算!$B$16:$C$219,2,FALSE))</f>
        <v/>
      </c>
      <c r="J331" s="44" t="s">
        <v>66</v>
      </c>
      <c r="K331">
        <f t="shared" si="44"/>
        <v>0</v>
      </c>
      <c r="L331" s="52" t="e">
        <f t="shared" si="45"/>
        <v>#VALUE!</v>
      </c>
      <c r="M331" t="e">
        <f t="shared" si="46"/>
        <v>#VALUE!</v>
      </c>
      <c r="N331" t="str">
        <f t="shared" si="47"/>
        <v/>
      </c>
      <c r="O331" s="34" t="str">
        <f t="shared" si="42"/>
        <v/>
      </c>
      <c r="P331" s="34">
        <f>IF(H331="不合格","",'上級(五段～)'!D36)</f>
        <v>0</v>
      </c>
      <c r="Q331" s="34">
        <f>IF(H331="不合格","",'上級(五段～)'!E36)</f>
        <v>0</v>
      </c>
      <c r="R331" s="34">
        <f>IF(H331="不合格","",'上級(五段～)'!F36)</f>
        <v>0</v>
      </c>
      <c r="S331" s="34">
        <f>IF(H331="不合格","",'上級(五段～)'!H36)</f>
        <v>0</v>
      </c>
      <c r="T331" s="34">
        <f>IF(H331="不合格","",'上級(五段～)'!J36)</f>
        <v>0</v>
      </c>
      <c r="U331" t="e">
        <f>IF(H331="不合格",0,VLOOKUP(H331,計算!$U$2:$V$62,2,FALSE))</f>
        <v>#N/A</v>
      </c>
      <c r="V331" t="e">
        <f>IF(U331=0,"不合格",VLOOKUP(U331,計算!$T$3:$V$63,2))</f>
        <v>#N/A</v>
      </c>
      <c r="W331" t="str">
        <f t="shared" si="48"/>
        <v/>
      </c>
      <c r="X331" t="e">
        <f t="shared" si="49"/>
        <v>#N/A</v>
      </c>
      <c r="Y331" t="str">
        <f>IF(D331="","",団体設定!$B$7)</f>
        <v/>
      </c>
      <c r="Z331" t="str">
        <f>IF(D331="","",団体設定!$B$8)</f>
        <v/>
      </c>
    </row>
    <row r="332" spans="1:26" x14ac:dyDescent="0.15">
      <c r="A332">
        <v>331</v>
      </c>
      <c r="B332" s="1" t="str">
        <f>IF(D332="","",'上級(五段～)'!B37)</f>
        <v/>
      </c>
      <c r="C332" s="1" t="str">
        <f>IF(D332="","",'上級(五段～)'!C37)</f>
        <v/>
      </c>
      <c r="D332" t="str">
        <f>'上級(五段～)'!D37&amp;'上級(五段～)'!E37</f>
        <v/>
      </c>
      <c r="E332" t="str">
        <f>IF(D332="","",'上級(五段～)'!F37&amp;"/"&amp;'上級(五段～)'!H37&amp;"/"&amp;'上級(五段～)'!J37)</f>
        <v/>
      </c>
      <c r="F332" s="34" t="str">
        <f>IF(D332="","",団体設定!$B$5&amp;"年"&amp;団体設定!$D$5&amp;団体設定!$E$5&amp;団体設定!$F$5&amp;団体設定!$G$5)</f>
        <v/>
      </c>
      <c r="G332" s="33" t="str">
        <f t="shared" si="43"/>
        <v/>
      </c>
      <c r="H332" t="str">
        <f>'上級(五段～)'!Z37</f>
        <v/>
      </c>
      <c r="I332" t="str">
        <f>IF(D332="","",VLOOKUP(H332,計算!$B$16:$C$219,2,FALSE))</f>
        <v/>
      </c>
      <c r="J332" s="44" t="s">
        <v>66</v>
      </c>
      <c r="K332">
        <f t="shared" si="44"/>
        <v>0</v>
      </c>
      <c r="L332" s="52" t="e">
        <f t="shared" si="45"/>
        <v>#VALUE!</v>
      </c>
      <c r="M332" t="e">
        <f t="shared" si="46"/>
        <v>#VALUE!</v>
      </c>
      <c r="N332" t="str">
        <f t="shared" si="47"/>
        <v/>
      </c>
      <c r="O332" s="34" t="str">
        <f t="shared" si="42"/>
        <v/>
      </c>
      <c r="P332" s="34">
        <f>IF(H332="不合格","",'上級(五段～)'!D37)</f>
        <v>0</v>
      </c>
      <c r="Q332" s="34">
        <f>IF(H332="不合格","",'上級(五段～)'!E37)</f>
        <v>0</v>
      </c>
      <c r="R332" s="34">
        <f>IF(H332="不合格","",'上級(五段～)'!F37)</f>
        <v>0</v>
      </c>
      <c r="S332" s="34">
        <f>IF(H332="不合格","",'上級(五段～)'!H37)</f>
        <v>0</v>
      </c>
      <c r="T332" s="34">
        <f>IF(H332="不合格","",'上級(五段～)'!J37)</f>
        <v>0</v>
      </c>
      <c r="U332" t="e">
        <f>IF(H332="不合格",0,VLOOKUP(H332,計算!$U$2:$V$62,2,FALSE))</f>
        <v>#N/A</v>
      </c>
      <c r="V332" t="e">
        <f>IF(U332=0,"不合格",VLOOKUP(U332,計算!$T$3:$V$63,2))</f>
        <v>#N/A</v>
      </c>
      <c r="W332" t="str">
        <f t="shared" si="48"/>
        <v/>
      </c>
      <c r="X332" t="e">
        <f t="shared" si="49"/>
        <v>#N/A</v>
      </c>
      <c r="Y332" t="str">
        <f>IF(D332="","",団体設定!$B$7)</f>
        <v/>
      </c>
      <c r="Z332" t="str">
        <f>IF(D332="","",団体設定!$B$8)</f>
        <v/>
      </c>
    </row>
    <row r="333" spans="1:26" x14ac:dyDescent="0.15">
      <c r="A333">
        <v>332</v>
      </c>
      <c r="B333" s="1" t="str">
        <f>IF(D333="","",'上級(五段～)'!B38)</f>
        <v/>
      </c>
      <c r="C333" s="1" t="str">
        <f>IF(D333="","",'上級(五段～)'!C38)</f>
        <v/>
      </c>
      <c r="D333" t="str">
        <f>'上級(五段～)'!D38&amp;'上級(五段～)'!E38</f>
        <v/>
      </c>
      <c r="E333" t="str">
        <f>IF(D333="","",'上級(五段～)'!F38&amp;"/"&amp;'上級(五段～)'!H38&amp;"/"&amp;'上級(五段～)'!J38)</f>
        <v/>
      </c>
      <c r="F333" s="34" t="str">
        <f>IF(D333="","",団体設定!$B$5&amp;"年"&amp;団体設定!$D$5&amp;団体設定!$E$5&amp;団体設定!$F$5&amp;団体設定!$G$5)</f>
        <v/>
      </c>
      <c r="G333" s="33" t="str">
        <f t="shared" si="43"/>
        <v/>
      </c>
      <c r="H333" t="str">
        <f>'上級(五段～)'!Z38</f>
        <v/>
      </c>
      <c r="I333" t="str">
        <f>IF(D333="","",VLOOKUP(H333,計算!$B$16:$C$219,2,FALSE))</f>
        <v/>
      </c>
      <c r="J333" s="44" t="s">
        <v>66</v>
      </c>
      <c r="K333">
        <f t="shared" si="44"/>
        <v>0</v>
      </c>
      <c r="L333" s="52" t="e">
        <f t="shared" si="45"/>
        <v>#VALUE!</v>
      </c>
      <c r="M333" t="e">
        <f t="shared" si="46"/>
        <v>#VALUE!</v>
      </c>
      <c r="N333" t="str">
        <f t="shared" si="47"/>
        <v/>
      </c>
      <c r="O333" s="34" t="str">
        <f t="shared" si="42"/>
        <v/>
      </c>
      <c r="P333" s="34">
        <f>IF(H333="不合格","",'上級(五段～)'!D38)</f>
        <v>0</v>
      </c>
      <c r="Q333" s="34">
        <f>IF(H333="不合格","",'上級(五段～)'!E38)</f>
        <v>0</v>
      </c>
      <c r="R333" s="34">
        <f>IF(H333="不合格","",'上級(五段～)'!F38)</f>
        <v>0</v>
      </c>
      <c r="S333" s="34">
        <f>IF(H333="不合格","",'上級(五段～)'!H38)</f>
        <v>0</v>
      </c>
      <c r="T333" s="34">
        <f>IF(H333="不合格","",'上級(五段～)'!J38)</f>
        <v>0</v>
      </c>
      <c r="U333" t="e">
        <f>IF(H333="不合格",0,VLOOKUP(H333,計算!$U$2:$V$62,2,FALSE))</f>
        <v>#N/A</v>
      </c>
      <c r="V333" t="e">
        <f>IF(U333=0,"不合格",VLOOKUP(U333,計算!$T$3:$V$63,2))</f>
        <v>#N/A</v>
      </c>
      <c r="W333" t="str">
        <f t="shared" si="48"/>
        <v/>
      </c>
      <c r="X333" t="e">
        <f t="shared" si="49"/>
        <v>#N/A</v>
      </c>
      <c r="Y333" t="str">
        <f>IF(D333="","",団体設定!$B$7)</f>
        <v/>
      </c>
      <c r="Z333" t="str">
        <f>IF(D333="","",団体設定!$B$8)</f>
        <v/>
      </c>
    </row>
    <row r="334" spans="1:26" x14ac:dyDescent="0.15">
      <c r="A334">
        <v>333</v>
      </c>
      <c r="B334" s="1" t="str">
        <f>IF(D334="","",'上級(五段～)'!B39)</f>
        <v/>
      </c>
      <c r="C334" s="1" t="str">
        <f>IF(D334="","",'上級(五段～)'!C39)</f>
        <v/>
      </c>
      <c r="D334" t="str">
        <f>'上級(五段～)'!D39&amp;'上級(五段～)'!E39</f>
        <v/>
      </c>
      <c r="E334" t="str">
        <f>IF(D334="","",'上級(五段～)'!F39&amp;"/"&amp;'上級(五段～)'!H39&amp;"/"&amp;'上級(五段～)'!J39)</f>
        <v/>
      </c>
      <c r="F334" s="34" t="str">
        <f>IF(D334="","",団体設定!$B$5&amp;"年"&amp;団体設定!$D$5&amp;団体設定!$E$5&amp;団体設定!$F$5&amp;団体設定!$G$5)</f>
        <v/>
      </c>
      <c r="G334" s="33" t="str">
        <f t="shared" si="43"/>
        <v/>
      </c>
      <c r="H334" t="str">
        <f>'上級(五段～)'!Z39</f>
        <v/>
      </c>
      <c r="I334" t="str">
        <f>IF(D334="","",VLOOKUP(H334,計算!$B$16:$C$219,2,FALSE))</f>
        <v/>
      </c>
      <c r="J334" s="44" t="s">
        <v>66</v>
      </c>
      <c r="K334">
        <f t="shared" si="44"/>
        <v>0</v>
      </c>
      <c r="L334" s="52" t="e">
        <f t="shared" si="45"/>
        <v>#VALUE!</v>
      </c>
      <c r="M334" t="e">
        <f t="shared" si="46"/>
        <v>#VALUE!</v>
      </c>
      <c r="N334" t="str">
        <f t="shared" si="47"/>
        <v/>
      </c>
      <c r="O334" s="34" t="str">
        <f t="shared" si="42"/>
        <v/>
      </c>
      <c r="P334" s="34">
        <f>IF(H334="不合格","",'上級(五段～)'!D39)</f>
        <v>0</v>
      </c>
      <c r="Q334" s="34">
        <f>IF(H334="不合格","",'上級(五段～)'!E39)</f>
        <v>0</v>
      </c>
      <c r="R334" s="34">
        <f>IF(H334="不合格","",'上級(五段～)'!F39)</f>
        <v>0</v>
      </c>
      <c r="S334" s="34">
        <f>IF(H334="不合格","",'上級(五段～)'!H39)</f>
        <v>0</v>
      </c>
      <c r="T334" s="34">
        <f>IF(H334="不合格","",'上級(五段～)'!J39)</f>
        <v>0</v>
      </c>
      <c r="U334" t="e">
        <f>IF(H334="不合格",0,VLOOKUP(H334,計算!$U$2:$V$62,2,FALSE))</f>
        <v>#N/A</v>
      </c>
      <c r="V334" t="e">
        <f>IF(U334=0,"不合格",VLOOKUP(U334,計算!$T$3:$V$63,2))</f>
        <v>#N/A</v>
      </c>
      <c r="W334" t="str">
        <f t="shared" si="48"/>
        <v/>
      </c>
      <c r="X334" t="e">
        <f t="shared" si="49"/>
        <v>#N/A</v>
      </c>
      <c r="Y334" t="str">
        <f>IF(D334="","",団体設定!$B$7)</f>
        <v/>
      </c>
      <c r="Z334" t="str">
        <f>IF(D334="","",団体設定!$B$8)</f>
        <v/>
      </c>
    </row>
    <row r="335" spans="1:26" x14ac:dyDescent="0.15">
      <c r="A335">
        <v>334</v>
      </c>
      <c r="B335" s="1" t="str">
        <f>IF(D335="","",'上級(五段～)'!B40)</f>
        <v/>
      </c>
      <c r="C335" s="1" t="str">
        <f>IF(D335="","",'上級(五段～)'!C40)</f>
        <v/>
      </c>
      <c r="D335" t="str">
        <f>'上級(五段～)'!D40&amp;'上級(五段～)'!E40</f>
        <v/>
      </c>
      <c r="E335" t="str">
        <f>IF(D335="","",'上級(五段～)'!F40&amp;"/"&amp;'上級(五段～)'!H40&amp;"/"&amp;'上級(五段～)'!J40)</f>
        <v/>
      </c>
      <c r="F335" s="34" t="str">
        <f>IF(D335="","",団体設定!$B$5&amp;"年"&amp;団体設定!$D$5&amp;団体設定!$E$5&amp;団体設定!$F$5&amp;団体設定!$G$5)</f>
        <v/>
      </c>
      <c r="G335" s="33" t="str">
        <f t="shared" si="43"/>
        <v/>
      </c>
      <c r="H335" t="str">
        <f>'上級(五段～)'!Z40</f>
        <v/>
      </c>
      <c r="I335" t="str">
        <f>IF(D335="","",VLOOKUP(H335,計算!$B$16:$C$219,2,FALSE))</f>
        <v/>
      </c>
      <c r="J335" s="44" t="s">
        <v>66</v>
      </c>
      <c r="K335">
        <f t="shared" si="44"/>
        <v>0</v>
      </c>
      <c r="L335" s="52" t="e">
        <f t="shared" si="45"/>
        <v>#VALUE!</v>
      </c>
      <c r="M335" t="e">
        <f t="shared" si="46"/>
        <v>#VALUE!</v>
      </c>
      <c r="N335" t="str">
        <f t="shared" si="47"/>
        <v/>
      </c>
      <c r="O335" s="34" t="str">
        <f t="shared" si="42"/>
        <v/>
      </c>
      <c r="P335" s="34">
        <f>IF(H335="不合格","",'上級(五段～)'!D40)</f>
        <v>0</v>
      </c>
      <c r="Q335" s="34">
        <f>IF(H335="不合格","",'上級(五段～)'!E40)</f>
        <v>0</v>
      </c>
      <c r="R335" s="34">
        <f>IF(H335="不合格","",'上級(五段～)'!F40)</f>
        <v>0</v>
      </c>
      <c r="S335" s="34">
        <f>IF(H335="不合格","",'上級(五段～)'!H40)</f>
        <v>0</v>
      </c>
      <c r="T335" s="34">
        <f>IF(H335="不合格","",'上級(五段～)'!J40)</f>
        <v>0</v>
      </c>
      <c r="U335" t="e">
        <f>IF(H335="不合格",0,VLOOKUP(H335,計算!$U$2:$V$62,2,FALSE))</f>
        <v>#N/A</v>
      </c>
      <c r="V335" t="e">
        <f>IF(U335=0,"不合格",VLOOKUP(U335,計算!$T$3:$V$63,2))</f>
        <v>#N/A</v>
      </c>
      <c r="W335" t="str">
        <f t="shared" si="48"/>
        <v/>
      </c>
      <c r="X335" t="e">
        <f t="shared" si="49"/>
        <v>#N/A</v>
      </c>
      <c r="Y335" t="str">
        <f>IF(D335="","",団体設定!$B$7)</f>
        <v/>
      </c>
      <c r="Z335" t="str">
        <f>IF(D335="","",団体設定!$B$8)</f>
        <v/>
      </c>
    </row>
    <row r="336" spans="1:26" x14ac:dyDescent="0.15">
      <c r="A336">
        <v>335</v>
      </c>
      <c r="B336" s="1" t="str">
        <f>IF(D336="","",'上級(五段～)'!B41)</f>
        <v/>
      </c>
      <c r="C336" s="1" t="str">
        <f>IF(D336="","",'上級(五段～)'!C41)</f>
        <v/>
      </c>
      <c r="D336" t="str">
        <f>'上級(五段～)'!D41&amp;'上級(五段～)'!E41</f>
        <v/>
      </c>
      <c r="E336" t="str">
        <f>IF(D336="","",'上級(五段～)'!F41&amp;"/"&amp;'上級(五段～)'!H41&amp;"/"&amp;'上級(五段～)'!J41)</f>
        <v/>
      </c>
      <c r="F336" s="34" t="str">
        <f>IF(D336="","",団体設定!$B$5&amp;"年"&amp;団体設定!$D$5&amp;団体設定!$E$5&amp;団体設定!$F$5&amp;団体設定!$G$5)</f>
        <v/>
      </c>
      <c r="G336" s="33" t="str">
        <f t="shared" si="43"/>
        <v/>
      </c>
      <c r="H336" t="str">
        <f>'上級(五段～)'!Z41</f>
        <v/>
      </c>
      <c r="I336" t="str">
        <f>IF(D336="","",VLOOKUP(H336,計算!$B$16:$C$219,2,FALSE))</f>
        <v/>
      </c>
      <c r="J336" s="44" t="s">
        <v>66</v>
      </c>
      <c r="K336">
        <f t="shared" si="44"/>
        <v>0</v>
      </c>
      <c r="L336" s="52" t="e">
        <f t="shared" si="45"/>
        <v>#VALUE!</v>
      </c>
      <c r="M336" t="e">
        <f t="shared" si="46"/>
        <v>#VALUE!</v>
      </c>
      <c r="N336" t="str">
        <f t="shared" si="47"/>
        <v/>
      </c>
      <c r="O336" s="34" t="str">
        <f t="shared" si="42"/>
        <v/>
      </c>
      <c r="P336" s="34">
        <f>IF(H336="不合格","",'上級(五段～)'!D41)</f>
        <v>0</v>
      </c>
      <c r="Q336" s="34">
        <f>IF(H336="不合格","",'上級(五段～)'!E41)</f>
        <v>0</v>
      </c>
      <c r="R336" s="34">
        <f>IF(H336="不合格","",'上級(五段～)'!F41)</f>
        <v>0</v>
      </c>
      <c r="S336" s="34">
        <f>IF(H336="不合格","",'上級(五段～)'!H41)</f>
        <v>0</v>
      </c>
      <c r="T336" s="34">
        <f>IF(H336="不合格","",'上級(五段～)'!J41)</f>
        <v>0</v>
      </c>
      <c r="U336" t="e">
        <f>IF(H336="不合格",0,VLOOKUP(H336,計算!$U$2:$V$62,2,FALSE))</f>
        <v>#N/A</v>
      </c>
      <c r="V336" t="e">
        <f>IF(U336=0,"不合格",VLOOKUP(U336,計算!$T$3:$V$63,2))</f>
        <v>#N/A</v>
      </c>
      <c r="W336" t="str">
        <f t="shared" si="48"/>
        <v/>
      </c>
      <c r="X336" t="e">
        <f t="shared" si="49"/>
        <v>#N/A</v>
      </c>
      <c r="Y336" t="str">
        <f>IF(D336="","",団体設定!$B$7)</f>
        <v/>
      </c>
      <c r="Z336" t="str">
        <f>IF(D336="","",団体設定!$B$8)</f>
        <v/>
      </c>
    </row>
    <row r="337" spans="1:26" x14ac:dyDescent="0.15">
      <c r="A337">
        <v>336</v>
      </c>
      <c r="B337" s="1" t="str">
        <f>IF(D337="","",'上級(五段～)'!B42)</f>
        <v/>
      </c>
      <c r="C337" s="1" t="str">
        <f>IF(D337="","",'上級(五段～)'!C42)</f>
        <v/>
      </c>
      <c r="D337" t="str">
        <f>'上級(五段～)'!D42&amp;'上級(五段～)'!E42</f>
        <v/>
      </c>
      <c r="E337" t="str">
        <f>IF(D337="","",'上級(五段～)'!F42&amp;"/"&amp;'上級(五段～)'!H42&amp;"/"&amp;'上級(五段～)'!J42)</f>
        <v/>
      </c>
      <c r="F337" s="34" t="str">
        <f>IF(D337="","",団体設定!$B$5&amp;"年"&amp;団体設定!$D$5&amp;団体設定!$E$5&amp;団体設定!$F$5&amp;団体設定!$G$5)</f>
        <v/>
      </c>
      <c r="G337" s="33" t="str">
        <f t="shared" si="43"/>
        <v/>
      </c>
      <c r="H337" t="str">
        <f>'上級(五段～)'!Z42</f>
        <v/>
      </c>
      <c r="I337" t="str">
        <f>IF(D337="","",VLOOKUP(H337,計算!$B$16:$C$219,2,FALSE))</f>
        <v/>
      </c>
      <c r="J337" s="44" t="s">
        <v>66</v>
      </c>
      <c r="K337">
        <f t="shared" si="44"/>
        <v>0</v>
      </c>
      <c r="L337" s="52" t="e">
        <f t="shared" si="45"/>
        <v>#VALUE!</v>
      </c>
      <c r="M337" t="e">
        <f t="shared" si="46"/>
        <v>#VALUE!</v>
      </c>
      <c r="N337" t="str">
        <f t="shared" si="47"/>
        <v/>
      </c>
      <c r="O337" s="34" t="str">
        <f t="shared" si="42"/>
        <v/>
      </c>
      <c r="P337" s="34">
        <f>IF(H337="不合格","",'上級(五段～)'!D42)</f>
        <v>0</v>
      </c>
      <c r="Q337" s="34">
        <f>IF(H337="不合格","",'上級(五段～)'!E42)</f>
        <v>0</v>
      </c>
      <c r="R337" s="34">
        <f>IF(H337="不合格","",'上級(五段～)'!F42)</f>
        <v>0</v>
      </c>
      <c r="S337" s="34">
        <f>IF(H337="不合格","",'上級(五段～)'!H42)</f>
        <v>0</v>
      </c>
      <c r="T337" s="34">
        <f>IF(H337="不合格","",'上級(五段～)'!J42)</f>
        <v>0</v>
      </c>
      <c r="U337" t="e">
        <f>IF(H337="不合格",0,VLOOKUP(H337,計算!$U$2:$V$62,2,FALSE))</f>
        <v>#N/A</v>
      </c>
      <c r="V337" t="e">
        <f>IF(U337=0,"不合格",VLOOKUP(U337,計算!$T$3:$V$63,2))</f>
        <v>#N/A</v>
      </c>
      <c r="W337" t="str">
        <f t="shared" si="48"/>
        <v/>
      </c>
      <c r="X337" t="e">
        <f t="shared" si="49"/>
        <v>#N/A</v>
      </c>
      <c r="Y337" t="str">
        <f>IF(D337="","",団体設定!$B$7)</f>
        <v/>
      </c>
      <c r="Z337" t="str">
        <f>IF(D337="","",団体設定!$B$8)</f>
        <v/>
      </c>
    </row>
    <row r="338" spans="1:26" x14ac:dyDescent="0.15">
      <c r="A338">
        <v>337</v>
      </c>
      <c r="B338" s="1" t="str">
        <f>IF(D338="","",'上級(五段～)'!B43)</f>
        <v/>
      </c>
      <c r="C338" s="1" t="str">
        <f>IF(D338="","",'上級(五段～)'!C43)</f>
        <v/>
      </c>
      <c r="D338" t="str">
        <f>'上級(五段～)'!D43&amp;'上級(五段～)'!E43</f>
        <v/>
      </c>
      <c r="E338" t="str">
        <f>IF(D338="","",'上級(五段～)'!F43&amp;"/"&amp;'上級(五段～)'!H43&amp;"/"&amp;'上級(五段～)'!J43)</f>
        <v/>
      </c>
      <c r="F338" s="34" t="str">
        <f>IF(D338="","",団体設定!$B$5&amp;"年"&amp;団体設定!$D$5&amp;団体設定!$E$5&amp;団体設定!$F$5&amp;団体設定!$G$5)</f>
        <v/>
      </c>
      <c r="G338" s="33" t="str">
        <f t="shared" si="43"/>
        <v/>
      </c>
      <c r="H338" t="str">
        <f>'上級(五段～)'!Z43</f>
        <v/>
      </c>
      <c r="I338" t="str">
        <f>IF(D338="","",VLOOKUP(H338,計算!$B$16:$C$219,2,FALSE))</f>
        <v/>
      </c>
      <c r="J338" s="44" t="s">
        <v>66</v>
      </c>
      <c r="K338">
        <f t="shared" si="44"/>
        <v>0</v>
      </c>
      <c r="L338" s="52" t="e">
        <f t="shared" si="45"/>
        <v>#VALUE!</v>
      </c>
      <c r="M338" t="e">
        <f t="shared" si="46"/>
        <v>#VALUE!</v>
      </c>
      <c r="N338" t="str">
        <f t="shared" si="47"/>
        <v/>
      </c>
      <c r="O338" s="34" t="str">
        <f t="shared" si="42"/>
        <v/>
      </c>
      <c r="P338" s="34">
        <f>IF(H338="不合格","",'上級(五段～)'!D43)</f>
        <v>0</v>
      </c>
      <c r="Q338" s="34">
        <f>IF(H338="不合格","",'上級(五段～)'!E43)</f>
        <v>0</v>
      </c>
      <c r="R338" s="34">
        <f>IF(H338="不合格","",'上級(五段～)'!F43)</f>
        <v>0</v>
      </c>
      <c r="S338" s="34">
        <f>IF(H338="不合格","",'上級(五段～)'!H43)</f>
        <v>0</v>
      </c>
      <c r="T338" s="34">
        <f>IF(H338="不合格","",'上級(五段～)'!J43)</f>
        <v>0</v>
      </c>
      <c r="U338" t="e">
        <f>IF(H338="不合格",0,VLOOKUP(H338,計算!$U$2:$V$62,2,FALSE))</f>
        <v>#N/A</v>
      </c>
      <c r="V338" t="e">
        <f>IF(U338=0,"不合格",VLOOKUP(U338,計算!$T$3:$V$63,2))</f>
        <v>#N/A</v>
      </c>
      <c r="W338" t="str">
        <f t="shared" si="48"/>
        <v/>
      </c>
      <c r="X338" t="e">
        <f t="shared" si="49"/>
        <v>#N/A</v>
      </c>
      <c r="Y338" t="str">
        <f>IF(D338="","",団体設定!$B$7)</f>
        <v/>
      </c>
      <c r="Z338" t="str">
        <f>IF(D338="","",団体設定!$B$8)</f>
        <v/>
      </c>
    </row>
    <row r="339" spans="1:26" x14ac:dyDescent="0.15">
      <c r="A339">
        <v>338</v>
      </c>
      <c r="B339" s="1" t="str">
        <f>IF(D339="","",'上級(五段～)'!B44)</f>
        <v/>
      </c>
      <c r="C339" s="1" t="str">
        <f>IF(D339="","",'上級(五段～)'!C44)</f>
        <v/>
      </c>
      <c r="D339" t="str">
        <f>'上級(五段～)'!D44&amp;'上級(五段～)'!E44</f>
        <v/>
      </c>
      <c r="E339" t="str">
        <f>IF(D339="","",'上級(五段～)'!F44&amp;"/"&amp;'上級(五段～)'!H44&amp;"/"&amp;'上級(五段～)'!J44)</f>
        <v/>
      </c>
      <c r="F339" s="34" t="str">
        <f>IF(D339="","",団体設定!$B$5&amp;"年"&amp;団体設定!$D$5&amp;団体設定!$E$5&amp;団体設定!$F$5&amp;団体設定!$G$5)</f>
        <v/>
      </c>
      <c r="G339" s="33" t="str">
        <f t="shared" si="43"/>
        <v/>
      </c>
      <c r="H339" t="str">
        <f>'上級(五段～)'!Z44</f>
        <v/>
      </c>
      <c r="I339" t="str">
        <f>IF(D339="","",VLOOKUP(H339,計算!$B$16:$C$219,2,FALSE))</f>
        <v/>
      </c>
      <c r="J339" s="44" t="s">
        <v>66</v>
      </c>
      <c r="K339">
        <f t="shared" si="44"/>
        <v>0</v>
      </c>
      <c r="L339" s="52" t="e">
        <f t="shared" si="45"/>
        <v>#VALUE!</v>
      </c>
      <c r="M339" t="e">
        <f t="shared" si="46"/>
        <v>#VALUE!</v>
      </c>
      <c r="N339" t="str">
        <f t="shared" si="47"/>
        <v/>
      </c>
      <c r="O339" s="34" t="str">
        <f t="shared" si="42"/>
        <v/>
      </c>
      <c r="P339" s="34">
        <f>IF(H339="不合格","",'上級(五段～)'!D44)</f>
        <v>0</v>
      </c>
      <c r="Q339" s="34">
        <f>IF(H339="不合格","",'上級(五段～)'!E44)</f>
        <v>0</v>
      </c>
      <c r="R339" s="34">
        <f>IF(H339="不合格","",'上級(五段～)'!F44)</f>
        <v>0</v>
      </c>
      <c r="S339" s="34">
        <f>IF(H339="不合格","",'上級(五段～)'!H44)</f>
        <v>0</v>
      </c>
      <c r="T339" s="34">
        <f>IF(H339="不合格","",'上級(五段～)'!J44)</f>
        <v>0</v>
      </c>
      <c r="U339" t="e">
        <f>IF(H339="不合格",0,VLOOKUP(H339,計算!$U$2:$V$62,2,FALSE))</f>
        <v>#N/A</v>
      </c>
      <c r="V339" t="e">
        <f>IF(U339=0,"不合格",VLOOKUP(U339,計算!$T$3:$V$63,2))</f>
        <v>#N/A</v>
      </c>
      <c r="W339" t="str">
        <f t="shared" si="48"/>
        <v/>
      </c>
      <c r="X339" t="e">
        <f t="shared" si="49"/>
        <v>#N/A</v>
      </c>
      <c r="Y339" t="str">
        <f>IF(D339="","",団体設定!$B$7)</f>
        <v/>
      </c>
      <c r="Z339" t="str">
        <f>IF(D339="","",団体設定!$B$8)</f>
        <v/>
      </c>
    </row>
    <row r="340" spans="1:26" x14ac:dyDescent="0.15">
      <c r="A340">
        <v>339</v>
      </c>
      <c r="B340" s="1" t="str">
        <f>IF(D340="","",'上級(五段～)'!B45)</f>
        <v/>
      </c>
      <c r="C340" s="1" t="str">
        <f>IF(D340="","",'上級(五段～)'!C45)</f>
        <v/>
      </c>
      <c r="D340" t="str">
        <f>'上級(五段～)'!D45&amp;'上級(五段～)'!E45</f>
        <v/>
      </c>
      <c r="E340" t="str">
        <f>IF(D340="","",'上級(五段～)'!F45&amp;"/"&amp;'上級(五段～)'!H45&amp;"/"&amp;'上級(五段～)'!J45)</f>
        <v/>
      </c>
      <c r="F340" s="34" t="str">
        <f>IF(D340="","",団体設定!$B$5&amp;"年"&amp;団体設定!$D$5&amp;団体設定!$E$5&amp;団体設定!$F$5&amp;団体設定!$G$5)</f>
        <v/>
      </c>
      <c r="G340" s="33" t="str">
        <f t="shared" si="43"/>
        <v/>
      </c>
      <c r="H340" t="str">
        <f>'上級(五段～)'!Z45</f>
        <v/>
      </c>
      <c r="I340" t="str">
        <f>IF(D340="","",VLOOKUP(H340,計算!$B$16:$C$219,2,FALSE))</f>
        <v/>
      </c>
      <c r="J340" s="44" t="s">
        <v>66</v>
      </c>
      <c r="K340">
        <f t="shared" si="44"/>
        <v>0</v>
      </c>
      <c r="L340" s="52" t="e">
        <f t="shared" si="45"/>
        <v>#VALUE!</v>
      </c>
      <c r="M340" t="e">
        <f t="shared" si="46"/>
        <v>#VALUE!</v>
      </c>
      <c r="N340" t="str">
        <f t="shared" si="47"/>
        <v/>
      </c>
      <c r="O340" s="34" t="str">
        <f t="shared" si="42"/>
        <v/>
      </c>
      <c r="P340" s="34">
        <f>IF(H340="不合格","",'上級(五段～)'!D45)</f>
        <v>0</v>
      </c>
      <c r="Q340" s="34">
        <f>IF(H340="不合格","",'上級(五段～)'!E45)</f>
        <v>0</v>
      </c>
      <c r="R340" s="34">
        <f>IF(H340="不合格","",'上級(五段～)'!F45)</f>
        <v>0</v>
      </c>
      <c r="S340" s="34">
        <f>IF(H340="不合格","",'上級(五段～)'!H45)</f>
        <v>0</v>
      </c>
      <c r="T340" s="34">
        <f>IF(H340="不合格","",'上級(五段～)'!J45)</f>
        <v>0</v>
      </c>
      <c r="U340" t="e">
        <f>IF(H340="不合格",0,VLOOKUP(H340,計算!$U$2:$V$62,2,FALSE))</f>
        <v>#N/A</v>
      </c>
      <c r="V340" t="e">
        <f>IF(U340=0,"不合格",VLOOKUP(U340,計算!$T$3:$V$63,2))</f>
        <v>#N/A</v>
      </c>
      <c r="W340" t="str">
        <f t="shared" si="48"/>
        <v/>
      </c>
      <c r="X340" t="e">
        <f t="shared" si="49"/>
        <v>#N/A</v>
      </c>
      <c r="Y340" t="str">
        <f>IF(D340="","",団体設定!$B$7)</f>
        <v/>
      </c>
      <c r="Z340" t="str">
        <f>IF(D340="","",団体設定!$B$8)</f>
        <v/>
      </c>
    </row>
    <row r="341" spans="1:26" x14ac:dyDescent="0.15">
      <c r="A341">
        <v>340</v>
      </c>
      <c r="B341" s="1" t="str">
        <f>IF(D341="","",'上級(五段～)'!B46)</f>
        <v/>
      </c>
      <c r="C341" s="1" t="str">
        <f>IF(D341="","",'上級(五段～)'!C46)</f>
        <v/>
      </c>
      <c r="D341" t="str">
        <f>'上級(五段～)'!D46&amp;'上級(五段～)'!E46</f>
        <v/>
      </c>
      <c r="E341" t="str">
        <f>IF(D341="","",'上級(五段～)'!F46&amp;"/"&amp;'上級(五段～)'!H46&amp;"/"&amp;'上級(五段～)'!J46)</f>
        <v/>
      </c>
      <c r="F341" s="34" t="str">
        <f>IF(D341="","",団体設定!$B$5&amp;"年"&amp;団体設定!$D$5&amp;団体設定!$E$5&amp;団体設定!$F$5&amp;団体設定!$G$5)</f>
        <v/>
      </c>
      <c r="G341" s="33" t="str">
        <f t="shared" si="43"/>
        <v/>
      </c>
      <c r="H341" t="str">
        <f>'上級(五段～)'!Z46</f>
        <v/>
      </c>
      <c r="I341" t="str">
        <f>IF(D341="","",VLOOKUP(H341,計算!$B$16:$C$219,2,FALSE))</f>
        <v/>
      </c>
      <c r="J341" s="44" t="s">
        <v>66</v>
      </c>
      <c r="K341">
        <f t="shared" si="44"/>
        <v>0</v>
      </c>
      <c r="L341" s="52" t="e">
        <f t="shared" si="45"/>
        <v>#VALUE!</v>
      </c>
      <c r="M341" t="e">
        <f t="shared" si="46"/>
        <v>#VALUE!</v>
      </c>
      <c r="N341" t="str">
        <f t="shared" si="47"/>
        <v/>
      </c>
      <c r="O341" s="34" t="str">
        <f t="shared" si="42"/>
        <v/>
      </c>
      <c r="P341" s="34">
        <f>IF(H341="不合格","",'上級(五段～)'!D46)</f>
        <v>0</v>
      </c>
      <c r="Q341" s="34">
        <f>IF(H341="不合格","",'上級(五段～)'!E46)</f>
        <v>0</v>
      </c>
      <c r="R341" s="34">
        <f>IF(H341="不合格","",'上級(五段～)'!F46)</f>
        <v>0</v>
      </c>
      <c r="S341" s="34">
        <f>IF(H341="不合格","",'上級(五段～)'!H46)</f>
        <v>0</v>
      </c>
      <c r="T341" s="34">
        <f>IF(H341="不合格","",'上級(五段～)'!J46)</f>
        <v>0</v>
      </c>
      <c r="U341" t="e">
        <f>IF(H341="不合格",0,VLOOKUP(H341,計算!$U$2:$V$62,2,FALSE))</f>
        <v>#N/A</v>
      </c>
      <c r="V341" t="e">
        <f>IF(U341=0,"不合格",VLOOKUP(U341,計算!$T$3:$V$63,2))</f>
        <v>#N/A</v>
      </c>
      <c r="W341" t="str">
        <f t="shared" si="48"/>
        <v/>
      </c>
      <c r="X341" t="e">
        <f t="shared" si="49"/>
        <v>#N/A</v>
      </c>
      <c r="Y341" t="str">
        <f>IF(D341="","",団体設定!$B$7)</f>
        <v/>
      </c>
      <c r="Z341" t="str">
        <f>IF(D341="","",団体設定!$B$8)</f>
        <v/>
      </c>
    </row>
    <row r="342" spans="1:26" x14ac:dyDescent="0.15">
      <c r="A342">
        <v>341</v>
      </c>
      <c r="B342" s="1" t="str">
        <f>IF(D342="","",'上級(五段～)'!B47)</f>
        <v/>
      </c>
      <c r="C342" s="1" t="str">
        <f>IF(D342="","",'上級(五段～)'!C47)</f>
        <v/>
      </c>
      <c r="D342" t="str">
        <f>'上級(五段～)'!D47&amp;'上級(五段～)'!E47</f>
        <v/>
      </c>
      <c r="E342" t="str">
        <f>IF(D342="","",'上級(五段～)'!F47&amp;"/"&amp;'上級(五段～)'!H47&amp;"/"&amp;'上級(五段～)'!J47)</f>
        <v/>
      </c>
      <c r="F342" s="34" t="str">
        <f>IF(D342="","",団体設定!$B$5&amp;"年"&amp;団体設定!$D$5&amp;団体設定!$E$5&amp;団体設定!$F$5&amp;団体設定!$G$5)</f>
        <v/>
      </c>
      <c r="G342" s="33" t="str">
        <f t="shared" si="43"/>
        <v/>
      </c>
      <c r="H342" t="str">
        <f>'上級(五段～)'!Z47</f>
        <v/>
      </c>
      <c r="I342" t="str">
        <f>IF(D342="","",VLOOKUP(H342,計算!$B$16:$C$219,2,FALSE))</f>
        <v/>
      </c>
      <c r="J342" s="44" t="s">
        <v>66</v>
      </c>
      <c r="K342">
        <f t="shared" si="44"/>
        <v>0</v>
      </c>
      <c r="L342" s="52" t="e">
        <f t="shared" si="45"/>
        <v>#VALUE!</v>
      </c>
      <c r="M342" t="e">
        <f t="shared" si="46"/>
        <v>#VALUE!</v>
      </c>
      <c r="N342" t="str">
        <f t="shared" si="47"/>
        <v/>
      </c>
      <c r="O342" s="34" t="str">
        <f t="shared" si="42"/>
        <v/>
      </c>
      <c r="P342" s="34">
        <f>IF(H342="不合格","",'上級(五段～)'!D47)</f>
        <v>0</v>
      </c>
      <c r="Q342" s="34">
        <f>IF(H342="不合格","",'上級(五段～)'!E47)</f>
        <v>0</v>
      </c>
      <c r="R342" s="34">
        <f>IF(H342="不合格","",'上級(五段～)'!F47)</f>
        <v>0</v>
      </c>
      <c r="S342" s="34">
        <f>IF(H342="不合格","",'上級(五段～)'!H47)</f>
        <v>0</v>
      </c>
      <c r="T342" s="34">
        <f>IF(H342="不合格","",'上級(五段～)'!J47)</f>
        <v>0</v>
      </c>
      <c r="U342" t="e">
        <f>IF(H342="不合格",0,VLOOKUP(H342,計算!$U$2:$V$62,2,FALSE))</f>
        <v>#N/A</v>
      </c>
      <c r="V342" t="e">
        <f>IF(U342=0,"不合格",VLOOKUP(U342,計算!$T$3:$V$63,2))</f>
        <v>#N/A</v>
      </c>
      <c r="W342" t="str">
        <f t="shared" si="48"/>
        <v/>
      </c>
      <c r="X342" t="e">
        <f t="shared" si="49"/>
        <v>#N/A</v>
      </c>
      <c r="Y342" t="str">
        <f>IF(D342="","",団体設定!$B$7)</f>
        <v/>
      </c>
      <c r="Z342" t="str">
        <f>IF(D342="","",団体設定!$B$8)</f>
        <v/>
      </c>
    </row>
    <row r="343" spans="1:26" x14ac:dyDescent="0.15">
      <c r="A343">
        <v>342</v>
      </c>
      <c r="B343" s="1" t="str">
        <f>IF(D343="","",'上級(五段～)'!B48)</f>
        <v/>
      </c>
      <c r="C343" s="1" t="str">
        <f>IF(D343="","",'上級(五段～)'!C48)</f>
        <v/>
      </c>
      <c r="D343" t="str">
        <f>'上級(五段～)'!D48&amp;'上級(五段～)'!E48</f>
        <v/>
      </c>
      <c r="E343" t="str">
        <f>IF(D343="","",'上級(五段～)'!F48&amp;"/"&amp;'上級(五段～)'!H48&amp;"/"&amp;'上級(五段～)'!J48)</f>
        <v/>
      </c>
      <c r="F343" s="34" t="str">
        <f>IF(D343="","",団体設定!$B$5&amp;"年"&amp;団体設定!$D$5&amp;団体設定!$E$5&amp;団体設定!$F$5&amp;団体設定!$G$5)</f>
        <v/>
      </c>
      <c r="G343" s="33" t="str">
        <f t="shared" si="43"/>
        <v/>
      </c>
      <c r="H343" t="str">
        <f>'上級(五段～)'!Z48</f>
        <v/>
      </c>
      <c r="I343" t="str">
        <f>IF(D343="","",VLOOKUP(H343,計算!$B$16:$C$219,2,FALSE))</f>
        <v/>
      </c>
      <c r="J343" s="44" t="s">
        <v>66</v>
      </c>
      <c r="K343">
        <f t="shared" si="44"/>
        <v>0</v>
      </c>
      <c r="L343" s="52" t="e">
        <f t="shared" si="45"/>
        <v>#VALUE!</v>
      </c>
      <c r="M343" t="e">
        <f t="shared" si="46"/>
        <v>#VALUE!</v>
      </c>
      <c r="N343" t="str">
        <f t="shared" si="47"/>
        <v/>
      </c>
      <c r="O343" s="34" t="str">
        <f t="shared" si="42"/>
        <v/>
      </c>
      <c r="P343" s="34">
        <f>IF(H343="不合格","",'上級(五段～)'!D48)</f>
        <v>0</v>
      </c>
      <c r="Q343" s="34">
        <f>IF(H343="不合格","",'上級(五段～)'!E48)</f>
        <v>0</v>
      </c>
      <c r="R343" s="34">
        <f>IF(H343="不合格","",'上級(五段～)'!F48)</f>
        <v>0</v>
      </c>
      <c r="S343" s="34">
        <f>IF(H343="不合格","",'上級(五段～)'!H48)</f>
        <v>0</v>
      </c>
      <c r="T343" s="34">
        <f>IF(H343="不合格","",'上級(五段～)'!J48)</f>
        <v>0</v>
      </c>
      <c r="U343" t="e">
        <f>IF(H343="不合格",0,VLOOKUP(H343,計算!$U$2:$V$62,2,FALSE))</f>
        <v>#N/A</v>
      </c>
      <c r="V343" t="e">
        <f>IF(U343=0,"不合格",VLOOKUP(U343,計算!$T$3:$V$63,2))</f>
        <v>#N/A</v>
      </c>
      <c r="W343" t="str">
        <f t="shared" si="48"/>
        <v/>
      </c>
      <c r="X343" t="e">
        <f t="shared" si="49"/>
        <v>#N/A</v>
      </c>
      <c r="Y343" t="str">
        <f>IF(D343="","",団体設定!$B$7)</f>
        <v/>
      </c>
      <c r="Z343" t="str">
        <f>IF(D343="","",団体設定!$B$8)</f>
        <v/>
      </c>
    </row>
    <row r="344" spans="1:26" x14ac:dyDescent="0.15">
      <c r="A344">
        <v>343</v>
      </c>
      <c r="B344" s="1" t="str">
        <f>IF(D344="","",'上級(五段～)'!B49)</f>
        <v/>
      </c>
      <c r="C344" s="1" t="str">
        <f>IF(D344="","",'上級(五段～)'!C49)</f>
        <v/>
      </c>
      <c r="D344" t="str">
        <f>'上級(五段～)'!D49&amp;'上級(五段～)'!E49</f>
        <v/>
      </c>
      <c r="E344" t="str">
        <f>IF(D344="","",'上級(五段～)'!F49&amp;"/"&amp;'上級(五段～)'!H49&amp;"/"&amp;'上級(五段～)'!J49)</f>
        <v/>
      </c>
      <c r="F344" s="34" t="str">
        <f>IF(D344="","",団体設定!$B$5&amp;"年"&amp;団体設定!$D$5&amp;団体設定!$E$5&amp;団体設定!$F$5&amp;団体設定!$G$5)</f>
        <v/>
      </c>
      <c r="G344" s="33" t="str">
        <f t="shared" si="43"/>
        <v/>
      </c>
      <c r="H344" t="str">
        <f>'上級(五段～)'!Z49</f>
        <v/>
      </c>
      <c r="I344" t="str">
        <f>IF(D344="","",VLOOKUP(H344,計算!$B$16:$C$219,2,FALSE))</f>
        <v/>
      </c>
      <c r="J344" s="44" t="s">
        <v>66</v>
      </c>
      <c r="K344">
        <f t="shared" si="44"/>
        <v>0</v>
      </c>
      <c r="L344" s="52" t="e">
        <f t="shared" si="45"/>
        <v>#VALUE!</v>
      </c>
      <c r="M344" t="e">
        <f t="shared" si="46"/>
        <v>#VALUE!</v>
      </c>
      <c r="N344" t="str">
        <f t="shared" si="47"/>
        <v/>
      </c>
      <c r="O344" s="34" t="str">
        <f t="shared" ref="O344:O407" si="50">IF(H344="不合格","",C344)</f>
        <v/>
      </c>
      <c r="P344" s="34">
        <f>IF(H344="不合格","",'上級(五段～)'!D49)</f>
        <v>0</v>
      </c>
      <c r="Q344" s="34">
        <f>IF(H344="不合格","",'上級(五段～)'!E49)</f>
        <v>0</v>
      </c>
      <c r="R344" s="34">
        <f>IF(H344="不合格","",'上級(五段～)'!F49)</f>
        <v>0</v>
      </c>
      <c r="S344" s="34">
        <f>IF(H344="不合格","",'上級(五段～)'!H49)</f>
        <v>0</v>
      </c>
      <c r="T344" s="34">
        <f>IF(H344="不合格","",'上級(五段～)'!J49)</f>
        <v>0</v>
      </c>
      <c r="U344" t="e">
        <f>IF(H344="不合格",0,VLOOKUP(H344,計算!$U$2:$V$62,2,FALSE))</f>
        <v>#N/A</v>
      </c>
      <c r="V344" t="e">
        <f>IF(U344=0,"不合格",VLOOKUP(U344,計算!$T$3:$V$63,2))</f>
        <v>#N/A</v>
      </c>
      <c r="W344" t="str">
        <f t="shared" si="48"/>
        <v/>
      </c>
      <c r="X344" t="e">
        <f t="shared" si="49"/>
        <v>#N/A</v>
      </c>
      <c r="Y344" t="str">
        <f>IF(D344="","",団体設定!$B$7)</f>
        <v/>
      </c>
      <c r="Z344" t="str">
        <f>IF(D344="","",団体設定!$B$8)</f>
        <v/>
      </c>
    </row>
    <row r="345" spans="1:26" x14ac:dyDescent="0.15">
      <c r="A345">
        <v>344</v>
      </c>
      <c r="B345" s="1" t="str">
        <f>IF(D345="","",'上級(五段～)'!B50)</f>
        <v/>
      </c>
      <c r="C345" s="1" t="str">
        <f>IF(D345="","",'上級(五段～)'!C50)</f>
        <v/>
      </c>
      <c r="D345" t="str">
        <f>'上級(五段～)'!D50&amp;'上級(五段～)'!E50</f>
        <v/>
      </c>
      <c r="E345" t="str">
        <f>IF(D345="","",'上級(五段～)'!F50&amp;"/"&amp;'上級(五段～)'!H50&amp;"/"&amp;'上級(五段～)'!J50)</f>
        <v/>
      </c>
      <c r="F345" s="34" t="str">
        <f>IF(D345="","",団体設定!$B$5&amp;"年"&amp;団体設定!$D$5&amp;団体設定!$E$5&amp;団体設定!$F$5&amp;団体設定!$G$5)</f>
        <v/>
      </c>
      <c r="G345" s="33" t="str">
        <f t="shared" si="43"/>
        <v/>
      </c>
      <c r="H345" t="str">
        <f>'上級(五段～)'!Z50</f>
        <v/>
      </c>
      <c r="I345" t="str">
        <f>IF(D345="","",VLOOKUP(H345,計算!$B$16:$C$219,2,FALSE))</f>
        <v/>
      </c>
      <c r="J345" s="44" t="s">
        <v>66</v>
      </c>
      <c r="K345">
        <f t="shared" si="44"/>
        <v>0</v>
      </c>
      <c r="L345" s="52" t="e">
        <f t="shared" si="45"/>
        <v>#VALUE!</v>
      </c>
      <c r="M345" t="e">
        <f t="shared" si="46"/>
        <v>#VALUE!</v>
      </c>
      <c r="N345" t="str">
        <f t="shared" si="47"/>
        <v/>
      </c>
      <c r="O345" s="34" t="str">
        <f t="shared" si="50"/>
        <v/>
      </c>
      <c r="P345" s="34">
        <f>IF(H345="不合格","",'上級(五段～)'!D50)</f>
        <v>0</v>
      </c>
      <c r="Q345" s="34">
        <f>IF(H345="不合格","",'上級(五段～)'!E50)</f>
        <v>0</v>
      </c>
      <c r="R345" s="34">
        <f>IF(H345="不合格","",'上級(五段～)'!F50)</f>
        <v>0</v>
      </c>
      <c r="S345" s="34">
        <f>IF(H345="不合格","",'上級(五段～)'!H50)</f>
        <v>0</v>
      </c>
      <c r="T345" s="34">
        <f>IF(H345="不合格","",'上級(五段～)'!J50)</f>
        <v>0</v>
      </c>
      <c r="U345" t="e">
        <f>IF(H345="不合格",0,VLOOKUP(H345,計算!$U$2:$V$62,2,FALSE))</f>
        <v>#N/A</v>
      </c>
      <c r="V345" t="e">
        <f>IF(U345=0,"不合格",VLOOKUP(U345,計算!$T$3:$V$63,2))</f>
        <v>#N/A</v>
      </c>
      <c r="W345" t="str">
        <f t="shared" si="48"/>
        <v/>
      </c>
      <c r="X345" t="e">
        <f t="shared" si="49"/>
        <v>#N/A</v>
      </c>
      <c r="Y345" t="str">
        <f>IF(D345="","",団体設定!$B$7)</f>
        <v/>
      </c>
      <c r="Z345" t="str">
        <f>IF(D345="","",団体設定!$B$8)</f>
        <v/>
      </c>
    </row>
    <row r="346" spans="1:26" x14ac:dyDescent="0.15">
      <c r="A346">
        <v>345</v>
      </c>
      <c r="B346" s="1" t="str">
        <f>IF(D346="","",'上級(五段～)'!B51)</f>
        <v/>
      </c>
      <c r="C346" s="1" t="str">
        <f>IF(D346="","",'上級(五段～)'!C51)</f>
        <v/>
      </c>
      <c r="D346" t="str">
        <f>'上級(五段～)'!D51&amp;'上級(五段～)'!E51</f>
        <v/>
      </c>
      <c r="E346" t="str">
        <f>IF(D346="","",'上級(五段～)'!F51&amp;"/"&amp;'上級(五段～)'!H51&amp;"/"&amp;'上級(五段～)'!J51)</f>
        <v/>
      </c>
      <c r="F346" s="34" t="str">
        <f>IF(D346="","",団体設定!$B$5&amp;"年"&amp;団体設定!$D$5&amp;団体設定!$E$5&amp;団体設定!$F$5&amp;団体設定!$G$5)</f>
        <v/>
      </c>
      <c r="G346" s="33" t="str">
        <f t="shared" si="43"/>
        <v/>
      </c>
      <c r="H346" t="str">
        <f>'上級(五段～)'!Z51</f>
        <v/>
      </c>
      <c r="I346" t="str">
        <f>IF(D346="","",VLOOKUP(H346,計算!$B$16:$C$219,2,FALSE))</f>
        <v/>
      </c>
      <c r="J346" s="44" t="s">
        <v>66</v>
      </c>
      <c r="K346">
        <f t="shared" si="44"/>
        <v>0</v>
      </c>
      <c r="L346" s="52" t="e">
        <f t="shared" si="45"/>
        <v>#VALUE!</v>
      </c>
      <c r="M346" t="e">
        <f t="shared" si="46"/>
        <v>#VALUE!</v>
      </c>
      <c r="N346" t="str">
        <f t="shared" si="47"/>
        <v/>
      </c>
      <c r="O346" s="34" t="str">
        <f t="shared" si="50"/>
        <v/>
      </c>
      <c r="P346" s="34">
        <f>IF(H346="不合格","",'上級(五段～)'!D51)</f>
        <v>0</v>
      </c>
      <c r="Q346" s="34">
        <f>IF(H346="不合格","",'上級(五段～)'!E51)</f>
        <v>0</v>
      </c>
      <c r="R346" s="34">
        <f>IF(H346="不合格","",'上級(五段～)'!F51)</f>
        <v>0</v>
      </c>
      <c r="S346" s="34">
        <f>IF(H346="不合格","",'上級(五段～)'!H51)</f>
        <v>0</v>
      </c>
      <c r="T346" s="34">
        <f>IF(H346="不合格","",'上級(五段～)'!J51)</f>
        <v>0</v>
      </c>
      <c r="U346" t="e">
        <f>IF(H346="不合格",0,VLOOKUP(H346,計算!$U$2:$V$62,2,FALSE))</f>
        <v>#N/A</v>
      </c>
      <c r="V346" t="e">
        <f>IF(U346=0,"不合格",VLOOKUP(U346,計算!$T$3:$V$63,2))</f>
        <v>#N/A</v>
      </c>
      <c r="W346" t="str">
        <f t="shared" si="48"/>
        <v/>
      </c>
      <c r="X346" t="e">
        <f t="shared" si="49"/>
        <v>#N/A</v>
      </c>
      <c r="Y346" t="str">
        <f>IF(D346="","",団体設定!$B$7)</f>
        <v/>
      </c>
      <c r="Z346" t="str">
        <f>IF(D346="","",団体設定!$B$8)</f>
        <v/>
      </c>
    </row>
    <row r="347" spans="1:26" x14ac:dyDescent="0.15">
      <c r="A347">
        <v>346</v>
      </c>
      <c r="B347" s="1" t="str">
        <f>IF(D347="","",'上級(五段～)'!B52)</f>
        <v/>
      </c>
      <c r="C347" s="1" t="str">
        <f>IF(D347="","",'上級(五段～)'!C52)</f>
        <v/>
      </c>
      <c r="D347" t="str">
        <f>'上級(五段～)'!D52&amp;'上級(五段～)'!E52</f>
        <v/>
      </c>
      <c r="E347" t="str">
        <f>IF(D347="","",'上級(五段～)'!F52&amp;"/"&amp;'上級(五段～)'!H52&amp;"/"&amp;'上級(五段～)'!J52)</f>
        <v/>
      </c>
      <c r="F347" s="34" t="str">
        <f>IF(D347="","",団体設定!$B$5&amp;"年"&amp;団体設定!$D$5&amp;団体設定!$E$5&amp;団体設定!$F$5&amp;団体設定!$G$5)</f>
        <v/>
      </c>
      <c r="G347" s="33" t="str">
        <f t="shared" si="43"/>
        <v/>
      </c>
      <c r="H347" t="str">
        <f>'上級(五段～)'!Z52</f>
        <v/>
      </c>
      <c r="I347" t="str">
        <f>IF(D347="","",VLOOKUP(H347,計算!$B$16:$C$219,2,FALSE))</f>
        <v/>
      </c>
      <c r="J347" s="44" t="s">
        <v>66</v>
      </c>
      <c r="K347">
        <f t="shared" si="44"/>
        <v>0</v>
      </c>
      <c r="L347" s="52" t="e">
        <f t="shared" si="45"/>
        <v>#VALUE!</v>
      </c>
      <c r="M347" t="e">
        <f t="shared" si="46"/>
        <v>#VALUE!</v>
      </c>
      <c r="N347" t="str">
        <f t="shared" si="47"/>
        <v/>
      </c>
      <c r="O347" s="34" t="str">
        <f t="shared" si="50"/>
        <v/>
      </c>
      <c r="P347" s="34">
        <f>IF(H347="不合格","",'上級(五段～)'!D52)</f>
        <v>0</v>
      </c>
      <c r="Q347" s="34">
        <f>IF(H347="不合格","",'上級(五段～)'!E52)</f>
        <v>0</v>
      </c>
      <c r="R347" s="34">
        <f>IF(H347="不合格","",'上級(五段～)'!F52)</f>
        <v>0</v>
      </c>
      <c r="S347" s="34">
        <f>IF(H347="不合格","",'上級(五段～)'!H52)</f>
        <v>0</v>
      </c>
      <c r="T347" s="34">
        <f>IF(H347="不合格","",'上級(五段～)'!J52)</f>
        <v>0</v>
      </c>
      <c r="U347" t="e">
        <f>IF(H347="不合格",0,VLOOKUP(H347,計算!$U$2:$V$62,2,FALSE))</f>
        <v>#N/A</v>
      </c>
      <c r="V347" t="e">
        <f>IF(U347=0,"不合格",VLOOKUP(U347,計算!$T$3:$V$63,2))</f>
        <v>#N/A</v>
      </c>
      <c r="W347" t="str">
        <f t="shared" si="48"/>
        <v/>
      </c>
      <c r="X347" t="e">
        <f t="shared" si="49"/>
        <v>#N/A</v>
      </c>
      <c r="Y347" t="str">
        <f>IF(D347="","",団体設定!$B$7)</f>
        <v/>
      </c>
      <c r="Z347" t="str">
        <f>IF(D347="","",団体設定!$B$8)</f>
        <v/>
      </c>
    </row>
    <row r="348" spans="1:26" x14ac:dyDescent="0.15">
      <c r="A348">
        <v>347</v>
      </c>
      <c r="B348" s="1" t="str">
        <f>IF(D348="","",'上級(五段～)'!B53)</f>
        <v/>
      </c>
      <c r="C348" s="1" t="str">
        <f>IF(D348="","",'上級(五段～)'!C53)</f>
        <v/>
      </c>
      <c r="D348" t="str">
        <f>'上級(五段～)'!D53&amp;'上級(五段～)'!E53</f>
        <v/>
      </c>
      <c r="E348" t="str">
        <f>IF(D348="","",'上級(五段～)'!F53&amp;"/"&amp;'上級(五段～)'!H53&amp;"/"&amp;'上級(五段～)'!J53)</f>
        <v/>
      </c>
      <c r="F348" s="34" t="str">
        <f>IF(D348="","",団体設定!$B$5&amp;"年"&amp;団体設定!$D$5&amp;団体設定!$E$5&amp;団体設定!$F$5&amp;団体設定!$G$5)</f>
        <v/>
      </c>
      <c r="G348" s="33" t="str">
        <f t="shared" si="43"/>
        <v/>
      </c>
      <c r="H348" t="str">
        <f>'上級(五段～)'!Z53</f>
        <v/>
      </c>
      <c r="I348" t="str">
        <f>IF(D348="","",VLOOKUP(H348,計算!$B$16:$C$219,2,FALSE))</f>
        <v/>
      </c>
      <c r="J348" s="44" t="s">
        <v>66</v>
      </c>
      <c r="K348">
        <f t="shared" si="44"/>
        <v>0</v>
      </c>
      <c r="L348" s="52" t="e">
        <f t="shared" si="45"/>
        <v>#VALUE!</v>
      </c>
      <c r="M348" t="e">
        <f t="shared" si="46"/>
        <v>#VALUE!</v>
      </c>
      <c r="N348" t="str">
        <f t="shared" si="47"/>
        <v/>
      </c>
      <c r="O348" s="34" t="str">
        <f t="shared" si="50"/>
        <v/>
      </c>
      <c r="P348" s="34">
        <f>IF(H348="不合格","",'上級(五段～)'!D53)</f>
        <v>0</v>
      </c>
      <c r="Q348" s="34">
        <f>IF(H348="不合格","",'上級(五段～)'!E53)</f>
        <v>0</v>
      </c>
      <c r="R348" s="34">
        <f>IF(H348="不合格","",'上級(五段～)'!F53)</f>
        <v>0</v>
      </c>
      <c r="S348" s="34">
        <f>IF(H348="不合格","",'上級(五段～)'!H53)</f>
        <v>0</v>
      </c>
      <c r="T348" s="34">
        <f>IF(H348="不合格","",'上級(五段～)'!J53)</f>
        <v>0</v>
      </c>
      <c r="U348" t="e">
        <f>IF(H348="不合格",0,VLOOKUP(H348,計算!$U$2:$V$62,2,FALSE))</f>
        <v>#N/A</v>
      </c>
      <c r="V348" t="e">
        <f>IF(U348=0,"不合格",VLOOKUP(U348,計算!$T$3:$V$63,2))</f>
        <v>#N/A</v>
      </c>
      <c r="W348" t="str">
        <f t="shared" si="48"/>
        <v/>
      </c>
      <c r="X348" t="e">
        <f t="shared" si="49"/>
        <v>#N/A</v>
      </c>
      <c r="Y348" t="str">
        <f>IF(D348="","",団体設定!$B$7)</f>
        <v/>
      </c>
      <c r="Z348" t="str">
        <f>IF(D348="","",団体設定!$B$8)</f>
        <v/>
      </c>
    </row>
    <row r="349" spans="1:26" x14ac:dyDescent="0.15">
      <c r="A349">
        <v>348</v>
      </c>
      <c r="B349" s="1" t="str">
        <f>IF(D349="","",'上級(五段～)'!B54)</f>
        <v/>
      </c>
      <c r="C349" s="1" t="str">
        <f>IF(D349="","",'上級(五段～)'!C54)</f>
        <v/>
      </c>
      <c r="D349" t="str">
        <f>'上級(五段～)'!D54&amp;'上級(五段～)'!E54</f>
        <v/>
      </c>
      <c r="E349" t="str">
        <f>IF(D349="","",'上級(五段～)'!F54&amp;"/"&amp;'上級(五段～)'!H54&amp;"/"&amp;'上級(五段～)'!J54)</f>
        <v/>
      </c>
      <c r="F349" s="34" t="str">
        <f>IF(D349="","",団体設定!$B$5&amp;"年"&amp;団体設定!$D$5&amp;団体設定!$E$5&amp;団体設定!$F$5&amp;団体設定!$G$5)</f>
        <v/>
      </c>
      <c r="G349" s="33" t="str">
        <f t="shared" si="43"/>
        <v/>
      </c>
      <c r="H349" t="str">
        <f>'上級(五段～)'!Z54</f>
        <v/>
      </c>
      <c r="I349" t="str">
        <f>IF(D349="","",VLOOKUP(H349,計算!$B$16:$C$219,2,FALSE))</f>
        <v/>
      </c>
      <c r="J349" s="44" t="s">
        <v>66</v>
      </c>
      <c r="K349">
        <f t="shared" si="44"/>
        <v>0</v>
      </c>
      <c r="L349" s="52" t="e">
        <f t="shared" si="45"/>
        <v>#VALUE!</v>
      </c>
      <c r="M349" t="e">
        <f t="shared" si="46"/>
        <v>#VALUE!</v>
      </c>
      <c r="N349" t="str">
        <f t="shared" si="47"/>
        <v/>
      </c>
      <c r="O349" s="34" t="str">
        <f t="shared" si="50"/>
        <v/>
      </c>
      <c r="P349" s="34">
        <f>IF(H349="不合格","",'上級(五段～)'!D54)</f>
        <v>0</v>
      </c>
      <c r="Q349" s="34">
        <f>IF(H349="不合格","",'上級(五段～)'!E54)</f>
        <v>0</v>
      </c>
      <c r="R349" s="34">
        <f>IF(H349="不合格","",'上級(五段～)'!F54)</f>
        <v>0</v>
      </c>
      <c r="S349" s="34">
        <f>IF(H349="不合格","",'上級(五段～)'!H54)</f>
        <v>0</v>
      </c>
      <c r="T349" s="34">
        <f>IF(H349="不合格","",'上級(五段～)'!J54)</f>
        <v>0</v>
      </c>
      <c r="U349" t="e">
        <f>IF(H349="不合格",0,VLOOKUP(H349,計算!$U$2:$V$62,2,FALSE))</f>
        <v>#N/A</v>
      </c>
      <c r="V349" t="e">
        <f>IF(U349=0,"不合格",VLOOKUP(U349,計算!$T$3:$V$63,2))</f>
        <v>#N/A</v>
      </c>
      <c r="W349" t="str">
        <f t="shared" si="48"/>
        <v/>
      </c>
      <c r="X349" t="e">
        <f t="shared" si="49"/>
        <v>#N/A</v>
      </c>
      <c r="Y349" t="str">
        <f>IF(D349="","",団体設定!$B$7)</f>
        <v/>
      </c>
      <c r="Z349" t="str">
        <f>IF(D349="","",団体設定!$B$8)</f>
        <v/>
      </c>
    </row>
    <row r="350" spans="1:26" x14ac:dyDescent="0.15">
      <c r="A350">
        <v>349</v>
      </c>
      <c r="B350" s="1" t="str">
        <f>IF(D350="","",'上級(五段～)'!B55)</f>
        <v/>
      </c>
      <c r="C350" s="1" t="str">
        <f>IF(D350="","",'上級(五段～)'!C55)</f>
        <v/>
      </c>
      <c r="D350" t="str">
        <f>'上級(五段～)'!D55&amp;'上級(五段～)'!E55</f>
        <v/>
      </c>
      <c r="E350" t="str">
        <f>IF(D350="","",'上級(五段～)'!F55&amp;"/"&amp;'上級(五段～)'!H55&amp;"/"&amp;'上級(五段～)'!J55)</f>
        <v/>
      </c>
      <c r="F350" s="34" t="str">
        <f>IF(D350="","",団体設定!$B$5&amp;"年"&amp;団体設定!$D$5&amp;団体設定!$E$5&amp;団体設定!$F$5&amp;団体設定!$G$5)</f>
        <v/>
      </c>
      <c r="G350" s="33" t="str">
        <f t="shared" si="43"/>
        <v/>
      </c>
      <c r="H350" t="str">
        <f>'上級(五段～)'!Z55</f>
        <v/>
      </c>
      <c r="I350" t="str">
        <f>IF(D350="","",VLOOKUP(H350,計算!$B$16:$C$219,2,FALSE))</f>
        <v/>
      </c>
      <c r="J350" s="44" t="s">
        <v>66</v>
      </c>
      <c r="K350">
        <f t="shared" si="44"/>
        <v>0</v>
      </c>
      <c r="L350" s="52" t="e">
        <f t="shared" si="45"/>
        <v>#VALUE!</v>
      </c>
      <c r="M350" t="e">
        <f t="shared" si="46"/>
        <v>#VALUE!</v>
      </c>
      <c r="N350" t="str">
        <f t="shared" si="47"/>
        <v/>
      </c>
      <c r="O350" s="34" t="str">
        <f t="shared" si="50"/>
        <v/>
      </c>
      <c r="P350" s="34">
        <f>IF(H350="不合格","",'上級(五段～)'!D55)</f>
        <v>0</v>
      </c>
      <c r="Q350" s="34">
        <f>IF(H350="不合格","",'上級(五段～)'!E55)</f>
        <v>0</v>
      </c>
      <c r="R350" s="34">
        <f>IF(H350="不合格","",'上級(五段～)'!F55)</f>
        <v>0</v>
      </c>
      <c r="S350" s="34">
        <f>IF(H350="不合格","",'上級(五段～)'!H55)</f>
        <v>0</v>
      </c>
      <c r="T350" s="34">
        <f>IF(H350="不合格","",'上級(五段～)'!J55)</f>
        <v>0</v>
      </c>
      <c r="U350" t="e">
        <f>IF(H350="不合格",0,VLOOKUP(H350,計算!$U$2:$V$62,2,FALSE))</f>
        <v>#N/A</v>
      </c>
      <c r="V350" t="e">
        <f>IF(U350=0,"不合格",VLOOKUP(U350,計算!$T$3:$V$63,2))</f>
        <v>#N/A</v>
      </c>
      <c r="W350" t="str">
        <f t="shared" si="48"/>
        <v/>
      </c>
      <c r="X350" t="e">
        <f t="shared" si="49"/>
        <v>#N/A</v>
      </c>
      <c r="Y350" t="str">
        <f>IF(D350="","",団体設定!$B$7)</f>
        <v/>
      </c>
      <c r="Z350" t="str">
        <f>IF(D350="","",団体設定!$B$8)</f>
        <v/>
      </c>
    </row>
    <row r="351" spans="1:26" x14ac:dyDescent="0.15">
      <c r="A351">
        <v>350</v>
      </c>
      <c r="B351" s="1" t="str">
        <f>IF(D351="","",'上級(五段～)'!B56)</f>
        <v/>
      </c>
      <c r="C351" s="1" t="str">
        <f>IF(D351="","",'上級(五段～)'!C56)</f>
        <v/>
      </c>
      <c r="D351" t="str">
        <f>'上級(五段～)'!D56&amp;'上級(五段～)'!E56</f>
        <v/>
      </c>
      <c r="E351" t="str">
        <f>IF(D351="","",'上級(五段～)'!F56&amp;"/"&amp;'上級(五段～)'!H56&amp;"/"&amp;'上級(五段～)'!J56)</f>
        <v/>
      </c>
      <c r="F351" s="34" t="str">
        <f>IF(D351="","",団体設定!$B$5&amp;"年"&amp;団体設定!$D$5&amp;団体設定!$E$5&amp;団体設定!$F$5&amp;団体設定!$G$5)</f>
        <v/>
      </c>
      <c r="G351" s="33" t="str">
        <f t="shared" si="43"/>
        <v/>
      </c>
      <c r="H351" t="str">
        <f>'上級(五段～)'!Z56</f>
        <v/>
      </c>
      <c r="I351" t="str">
        <f>IF(D351="","",VLOOKUP(H351,計算!$B$16:$C$219,2,FALSE))</f>
        <v/>
      </c>
      <c r="J351" s="44" t="s">
        <v>66</v>
      </c>
      <c r="K351">
        <f t="shared" si="44"/>
        <v>0</v>
      </c>
      <c r="L351" s="52" t="e">
        <f t="shared" si="45"/>
        <v>#VALUE!</v>
      </c>
      <c r="M351" t="e">
        <f t="shared" si="46"/>
        <v>#VALUE!</v>
      </c>
      <c r="N351" t="str">
        <f t="shared" si="47"/>
        <v/>
      </c>
      <c r="O351" s="34" t="str">
        <f t="shared" si="50"/>
        <v/>
      </c>
      <c r="P351" s="34">
        <f>IF(H351="不合格","",'上級(五段～)'!D56)</f>
        <v>0</v>
      </c>
      <c r="Q351" s="34">
        <f>IF(H351="不合格","",'上級(五段～)'!E56)</f>
        <v>0</v>
      </c>
      <c r="R351" s="34">
        <f>IF(H351="不合格","",'上級(五段～)'!F56)</f>
        <v>0</v>
      </c>
      <c r="S351" s="34">
        <f>IF(H351="不合格","",'上級(五段～)'!H56)</f>
        <v>0</v>
      </c>
      <c r="T351" s="34">
        <f>IF(H351="不合格","",'上級(五段～)'!J56)</f>
        <v>0</v>
      </c>
      <c r="U351" t="e">
        <f>IF(H351="不合格",0,VLOOKUP(H351,計算!$U$2:$V$62,2,FALSE))</f>
        <v>#N/A</v>
      </c>
      <c r="V351" t="e">
        <f>IF(U351=0,"不合格",VLOOKUP(U351,計算!$T$3:$V$63,2))</f>
        <v>#N/A</v>
      </c>
      <c r="W351" t="str">
        <f t="shared" si="48"/>
        <v/>
      </c>
      <c r="X351" t="e">
        <f t="shared" si="49"/>
        <v>#N/A</v>
      </c>
      <c r="Y351" t="str">
        <f>IF(D351="","",団体設定!$B$7)</f>
        <v/>
      </c>
      <c r="Z351" t="str">
        <f>IF(D351="","",団体設定!$B$8)</f>
        <v/>
      </c>
    </row>
    <row r="352" spans="1:26" x14ac:dyDescent="0.15">
      <c r="A352">
        <v>351</v>
      </c>
      <c r="B352" s="1" t="str">
        <f>IF(D352="","",'上級(五段～)'!B57)</f>
        <v/>
      </c>
      <c r="C352" s="1" t="str">
        <f>IF(D352="","",'上級(五段～)'!C57)</f>
        <v/>
      </c>
      <c r="D352" t="str">
        <f>'上級(五段～)'!D57&amp;'上級(五段～)'!E57</f>
        <v/>
      </c>
      <c r="E352" t="str">
        <f>IF(D352="","",'上級(五段～)'!F57&amp;"/"&amp;'上級(五段～)'!H57&amp;"/"&amp;'上級(五段～)'!J57)</f>
        <v/>
      </c>
      <c r="F352" s="34" t="str">
        <f>IF(D352="","",団体設定!$B$5&amp;"年"&amp;団体設定!$D$5&amp;団体設定!$E$5&amp;団体設定!$F$5&amp;団体設定!$G$5)</f>
        <v/>
      </c>
      <c r="G352" s="33" t="str">
        <f t="shared" si="43"/>
        <v/>
      </c>
      <c r="H352" t="str">
        <f>'上級(五段～)'!Z57</f>
        <v/>
      </c>
      <c r="I352" t="str">
        <f>IF(D352="","",VLOOKUP(H352,計算!$B$16:$C$219,2,FALSE))</f>
        <v/>
      </c>
      <c r="J352" s="44" t="s">
        <v>66</v>
      </c>
      <c r="K352">
        <f t="shared" si="44"/>
        <v>0</v>
      </c>
      <c r="L352" s="52" t="e">
        <f t="shared" si="45"/>
        <v>#VALUE!</v>
      </c>
      <c r="M352" t="e">
        <f t="shared" si="46"/>
        <v>#VALUE!</v>
      </c>
      <c r="N352" t="str">
        <f t="shared" si="47"/>
        <v/>
      </c>
      <c r="O352" s="34" t="str">
        <f t="shared" si="50"/>
        <v/>
      </c>
      <c r="P352" s="34">
        <f>IF(H352="不合格","",'上級(五段～)'!D57)</f>
        <v>0</v>
      </c>
      <c r="Q352" s="34">
        <f>IF(H352="不合格","",'上級(五段～)'!E57)</f>
        <v>0</v>
      </c>
      <c r="R352" s="34">
        <f>IF(H352="不合格","",'上級(五段～)'!F57)</f>
        <v>0</v>
      </c>
      <c r="S352" s="34">
        <f>IF(H352="不合格","",'上級(五段～)'!H57)</f>
        <v>0</v>
      </c>
      <c r="T352" s="34">
        <f>IF(H352="不合格","",'上級(五段～)'!J57)</f>
        <v>0</v>
      </c>
      <c r="U352" t="e">
        <f>IF(H352="不合格",0,VLOOKUP(H352,計算!$U$2:$V$62,2,FALSE))</f>
        <v>#N/A</v>
      </c>
      <c r="V352" t="e">
        <f>IF(U352=0,"不合格",VLOOKUP(U352,計算!$T$3:$V$63,2))</f>
        <v>#N/A</v>
      </c>
      <c r="W352" t="str">
        <f t="shared" si="48"/>
        <v/>
      </c>
      <c r="X352" t="e">
        <f t="shared" si="49"/>
        <v>#N/A</v>
      </c>
      <c r="Y352" t="str">
        <f>IF(D352="","",団体設定!$B$7)</f>
        <v/>
      </c>
      <c r="Z352" t="str">
        <f>IF(D352="","",団体設定!$B$8)</f>
        <v/>
      </c>
    </row>
    <row r="353" spans="1:26" x14ac:dyDescent="0.15">
      <c r="A353">
        <v>352</v>
      </c>
      <c r="B353" s="1" t="str">
        <f>IF(D353="","",'上級(五段～)'!B58)</f>
        <v/>
      </c>
      <c r="C353" s="1" t="str">
        <f>IF(D353="","",'上級(五段～)'!C58)</f>
        <v/>
      </c>
      <c r="D353" t="str">
        <f>'上級(五段～)'!D58&amp;'上級(五段～)'!E58</f>
        <v/>
      </c>
      <c r="E353" t="str">
        <f>IF(D353="","",'上級(五段～)'!F58&amp;"/"&amp;'上級(五段～)'!H58&amp;"/"&amp;'上級(五段～)'!J58)</f>
        <v/>
      </c>
      <c r="F353" s="34" t="str">
        <f>IF(D353="","",団体設定!$B$5&amp;"年"&amp;団体設定!$D$5&amp;団体設定!$E$5&amp;団体設定!$F$5&amp;団体設定!$G$5)</f>
        <v/>
      </c>
      <c r="G353" s="33" t="str">
        <f t="shared" si="43"/>
        <v/>
      </c>
      <c r="H353" t="str">
        <f>'上級(五段～)'!Z58</f>
        <v/>
      </c>
      <c r="I353" t="str">
        <f>IF(D353="","",VLOOKUP(H353,計算!$B$16:$C$219,2,FALSE))</f>
        <v/>
      </c>
      <c r="J353" s="44" t="s">
        <v>66</v>
      </c>
      <c r="K353">
        <f t="shared" si="44"/>
        <v>0</v>
      </c>
      <c r="L353" s="52" t="e">
        <f t="shared" si="45"/>
        <v>#VALUE!</v>
      </c>
      <c r="M353" t="e">
        <f t="shared" si="46"/>
        <v>#VALUE!</v>
      </c>
      <c r="N353" t="str">
        <f t="shared" si="47"/>
        <v/>
      </c>
      <c r="O353" s="34" t="str">
        <f t="shared" si="50"/>
        <v/>
      </c>
      <c r="P353" s="34">
        <f>IF(H353="不合格","",'上級(五段～)'!D58)</f>
        <v>0</v>
      </c>
      <c r="Q353" s="34">
        <f>IF(H353="不合格","",'上級(五段～)'!E58)</f>
        <v>0</v>
      </c>
      <c r="R353" s="34">
        <f>IF(H353="不合格","",'上級(五段～)'!F58)</f>
        <v>0</v>
      </c>
      <c r="S353" s="34">
        <f>IF(H353="不合格","",'上級(五段～)'!H58)</f>
        <v>0</v>
      </c>
      <c r="T353" s="34">
        <f>IF(H353="不合格","",'上級(五段～)'!J58)</f>
        <v>0</v>
      </c>
      <c r="U353" t="e">
        <f>IF(H353="不合格",0,VLOOKUP(H353,計算!$U$2:$V$62,2,FALSE))</f>
        <v>#N/A</v>
      </c>
      <c r="V353" t="e">
        <f>IF(U353=0,"不合格",VLOOKUP(U353,計算!$T$3:$V$63,2))</f>
        <v>#N/A</v>
      </c>
      <c r="W353" t="str">
        <f t="shared" si="48"/>
        <v/>
      </c>
      <c r="X353" t="e">
        <f t="shared" si="49"/>
        <v>#N/A</v>
      </c>
      <c r="Y353" t="str">
        <f>IF(D353="","",団体設定!$B$7)</f>
        <v/>
      </c>
      <c r="Z353" t="str">
        <f>IF(D353="","",団体設定!$B$8)</f>
        <v/>
      </c>
    </row>
    <row r="354" spans="1:26" x14ac:dyDescent="0.15">
      <c r="A354">
        <v>353</v>
      </c>
      <c r="B354" s="1" t="str">
        <f>IF(D354="","",'上級(五段～)'!B59)</f>
        <v/>
      </c>
      <c r="C354" s="1" t="str">
        <f>IF(D354="","",'上級(五段～)'!C59)</f>
        <v/>
      </c>
      <c r="D354" t="str">
        <f>'上級(五段～)'!D59&amp;'上級(五段～)'!E59</f>
        <v/>
      </c>
      <c r="E354" t="str">
        <f>IF(D354="","",'上級(五段～)'!F59&amp;"/"&amp;'上級(五段～)'!H59&amp;"/"&amp;'上級(五段～)'!J59)</f>
        <v/>
      </c>
      <c r="F354" s="34" t="str">
        <f>IF(D354="","",団体設定!$B$5&amp;"年"&amp;団体設定!$D$5&amp;団体設定!$E$5&amp;団体設定!$F$5&amp;団体設定!$G$5)</f>
        <v/>
      </c>
      <c r="G354" s="33" t="str">
        <f t="shared" si="43"/>
        <v/>
      </c>
      <c r="H354" t="str">
        <f>'上級(五段～)'!Z59</f>
        <v/>
      </c>
      <c r="I354" t="str">
        <f>IF(D354="","",VLOOKUP(H354,計算!$B$16:$C$219,2,FALSE))</f>
        <v/>
      </c>
      <c r="J354" s="44" t="s">
        <v>66</v>
      </c>
      <c r="K354">
        <f t="shared" si="44"/>
        <v>0</v>
      </c>
      <c r="L354" s="52" t="e">
        <f t="shared" si="45"/>
        <v>#VALUE!</v>
      </c>
      <c r="M354" t="e">
        <f t="shared" si="46"/>
        <v>#VALUE!</v>
      </c>
      <c r="N354" t="str">
        <f t="shared" si="47"/>
        <v/>
      </c>
      <c r="O354" s="34" t="str">
        <f t="shared" si="50"/>
        <v/>
      </c>
      <c r="P354" s="34">
        <f>IF(H354="不合格","",'上級(五段～)'!D59)</f>
        <v>0</v>
      </c>
      <c r="Q354" s="34">
        <f>IF(H354="不合格","",'上級(五段～)'!E59)</f>
        <v>0</v>
      </c>
      <c r="R354" s="34">
        <f>IF(H354="不合格","",'上級(五段～)'!F59)</f>
        <v>0</v>
      </c>
      <c r="S354" s="34">
        <f>IF(H354="不合格","",'上級(五段～)'!H59)</f>
        <v>0</v>
      </c>
      <c r="T354" s="34">
        <f>IF(H354="不合格","",'上級(五段～)'!J59)</f>
        <v>0</v>
      </c>
      <c r="U354" t="e">
        <f>IF(H354="不合格",0,VLOOKUP(H354,計算!$U$2:$V$62,2,FALSE))</f>
        <v>#N/A</v>
      </c>
      <c r="V354" t="e">
        <f>IF(U354=0,"不合格",VLOOKUP(U354,計算!$T$3:$V$63,2))</f>
        <v>#N/A</v>
      </c>
      <c r="W354" t="str">
        <f t="shared" si="48"/>
        <v/>
      </c>
      <c r="X354" t="e">
        <f t="shared" si="49"/>
        <v>#N/A</v>
      </c>
      <c r="Y354" t="str">
        <f>IF(D354="","",団体設定!$B$7)</f>
        <v/>
      </c>
      <c r="Z354" t="str">
        <f>IF(D354="","",団体設定!$B$8)</f>
        <v/>
      </c>
    </row>
    <row r="355" spans="1:26" x14ac:dyDescent="0.15">
      <c r="A355">
        <v>354</v>
      </c>
      <c r="B355" s="1" t="str">
        <f>IF(D355="","",'上級(五段～)'!B60)</f>
        <v/>
      </c>
      <c r="C355" s="1" t="str">
        <f>IF(D355="","",'上級(五段～)'!C60)</f>
        <v/>
      </c>
      <c r="D355" t="str">
        <f>'上級(五段～)'!D60&amp;'上級(五段～)'!E60</f>
        <v/>
      </c>
      <c r="E355" t="str">
        <f>IF(D355="","",'上級(五段～)'!F60&amp;"/"&amp;'上級(五段～)'!H60&amp;"/"&amp;'上級(五段～)'!J60)</f>
        <v/>
      </c>
      <c r="F355" s="34" t="str">
        <f>IF(D355="","",団体設定!$B$5&amp;"年"&amp;団体設定!$D$5&amp;団体設定!$E$5&amp;団体設定!$F$5&amp;団体設定!$G$5)</f>
        <v/>
      </c>
      <c r="G355" s="33" t="str">
        <f t="shared" si="43"/>
        <v/>
      </c>
      <c r="H355" t="str">
        <f>'上級(五段～)'!Z60</f>
        <v/>
      </c>
      <c r="I355" t="str">
        <f>IF(D355="","",VLOOKUP(H355,計算!$B$16:$C$219,2,FALSE))</f>
        <v/>
      </c>
      <c r="J355" s="44" t="s">
        <v>66</v>
      </c>
      <c r="K355">
        <f t="shared" si="44"/>
        <v>0</v>
      </c>
      <c r="L355" s="52" t="e">
        <f t="shared" si="45"/>
        <v>#VALUE!</v>
      </c>
      <c r="M355" t="e">
        <f t="shared" si="46"/>
        <v>#VALUE!</v>
      </c>
      <c r="N355" t="str">
        <f t="shared" si="47"/>
        <v/>
      </c>
      <c r="O355" s="34" t="str">
        <f t="shared" si="50"/>
        <v/>
      </c>
      <c r="P355" s="34">
        <f>IF(H355="不合格","",'上級(五段～)'!D60)</f>
        <v>0</v>
      </c>
      <c r="Q355" s="34">
        <f>IF(H355="不合格","",'上級(五段～)'!E60)</f>
        <v>0</v>
      </c>
      <c r="R355" s="34">
        <f>IF(H355="不合格","",'上級(五段～)'!F60)</f>
        <v>0</v>
      </c>
      <c r="S355" s="34">
        <f>IF(H355="不合格","",'上級(五段～)'!H60)</f>
        <v>0</v>
      </c>
      <c r="T355" s="34">
        <f>IF(H355="不合格","",'上級(五段～)'!J60)</f>
        <v>0</v>
      </c>
      <c r="U355" t="e">
        <f>IF(H355="不合格",0,VLOOKUP(H355,計算!$U$2:$V$62,2,FALSE))</f>
        <v>#N/A</v>
      </c>
      <c r="V355" t="e">
        <f>IF(U355=0,"不合格",VLOOKUP(U355,計算!$T$3:$V$63,2))</f>
        <v>#N/A</v>
      </c>
      <c r="W355" t="str">
        <f t="shared" si="48"/>
        <v/>
      </c>
      <c r="X355" t="e">
        <f t="shared" si="49"/>
        <v>#N/A</v>
      </c>
      <c r="Y355" t="str">
        <f>IF(D355="","",団体設定!$B$7)</f>
        <v/>
      </c>
      <c r="Z355" t="str">
        <f>IF(D355="","",団体設定!$B$8)</f>
        <v/>
      </c>
    </row>
    <row r="356" spans="1:26" x14ac:dyDescent="0.15">
      <c r="A356">
        <v>355</v>
      </c>
      <c r="B356" s="1" t="str">
        <f>IF(D356="","",'上級(五段～)'!B61)</f>
        <v/>
      </c>
      <c r="C356" s="1" t="str">
        <f>IF(D356="","",'上級(五段～)'!C61)</f>
        <v/>
      </c>
      <c r="D356" t="str">
        <f>'上級(五段～)'!D61&amp;'上級(五段～)'!E61</f>
        <v/>
      </c>
      <c r="E356" t="str">
        <f>IF(D356="","",'上級(五段～)'!F61&amp;"/"&amp;'上級(五段～)'!H61&amp;"/"&amp;'上級(五段～)'!J61)</f>
        <v/>
      </c>
      <c r="F356" s="34" t="str">
        <f>IF(D356="","",団体設定!$B$5&amp;"年"&amp;団体設定!$D$5&amp;団体設定!$E$5&amp;団体設定!$F$5&amp;団体設定!$G$5)</f>
        <v/>
      </c>
      <c r="G356" s="33" t="str">
        <f t="shared" si="43"/>
        <v/>
      </c>
      <c r="H356" t="str">
        <f>'上級(五段～)'!Z61</f>
        <v/>
      </c>
      <c r="I356" t="str">
        <f>IF(D356="","",VLOOKUP(H356,計算!$B$16:$C$219,2,FALSE))</f>
        <v/>
      </c>
      <c r="J356" s="44" t="s">
        <v>66</v>
      </c>
      <c r="K356">
        <f t="shared" si="44"/>
        <v>0</v>
      </c>
      <c r="L356" s="52" t="e">
        <f t="shared" si="45"/>
        <v>#VALUE!</v>
      </c>
      <c r="M356" t="e">
        <f t="shared" si="46"/>
        <v>#VALUE!</v>
      </c>
      <c r="N356" t="str">
        <f t="shared" si="47"/>
        <v/>
      </c>
      <c r="O356" s="34" t="str">
        <f t="shared" si="50"/>
        <v/>
      </c>
      <c r="P356" s="34">
        <f>IF(H356="不合格","",'上級(五段～)'!D61)</f>
        <v>0</v>
      </c>
      <c r="Q356" s="34">
        <f>IF(H356="不合格","",'上級(五段～)'!E61)</f>
        <v>0</v>
      </c>
      <c r="R356" s="34">
        <f>IF(H356="不合格","",'上級(五段～)'!F61)</f>
        <v>0</v>
      </c>
      <c r="S356" s="34">
        <f>IF(H356="不合格","",'上級(五段～)'!H61)</f>
        <v>0</v>
      </c>
      <c r="T356" s="34">
        <f>IF(H356="不合格","",'上級(五段～)'!J61)</f>
        <v>0</v>
      </c>
      <c r="U356" t="e">
        <f>IF(H356="不合格",0,VLOOKUP(H356,計算!$U$2:$V$62,2,FALSE))</f>
        <v>#N/A</v>
      </c>
      <c r="V356" t="e">
        <f>IF(U356=0,"不合格",VLOOKUP(U356,計算!$T$3:$V$63,2))</f>
        <v>#N/A</v>
      </c>
      <c r="W356" t="str">
        <f t="shared" si="48"/>
        <v/>
      </c>
      <c r="X356" t="e">
        <f t="shared" si="49"/>
        <v>#N/A</v>
      </c>
      <c r="Y356" t="str">
        <f>IF(D356="","",団体設定!$B$7)</f>
        <v/>
      </c>
      <c r="Z356" t="str">
        <f>IF(D356="","",団体設定!$B$8)</f>
        <v/>
      </c>
    </row>
    <row r="357" spans="1:26" x14ac:dyDescent="0.15">
      <c r="A357">
        <v>356</v>
      </c>
      <c r="B357" s="1" t="str">
        <f>IF(D357="","",'上級(五段～)'!B62)</f>
        <v/>
      </c>
      <c r="C357" s="1" t="str">
        <f>IF(D357="","",'上級(五段～)'!C62)</f>
        <v/>
      </c>
      <c r="D357" t="str">
        <f>'上級(五段～)'!D62&amp;'上級(五段～)'!E62</f>
        <v/>
      </c>
      <c r="E357" t="str">
        <f>IF(D357="","",'上級(五段～)'!F62&amp;"/"&amp;'上級(五段～)'!H62&amp;"/"&amp;'上級(五段～)'!J62)</f>
        <v/>
      </c>
      <c r="F357" s="34" t="str">
        <f>IF(D357="","",団体設定!$B$5&amp;"年"&amp;団体設定!$D$5&amp;団体設定!$E$5&amp;団体設定!$F$5&amp;団体設定!$G$5)</f>
        <v/>
      </c>
      <c r="G357" s="33" t="str">
        <f t="shared" si="43"/>
        <v/>
      </c>
      <c r="H357" t="str">
        <f>'上級(五段～)'!Z62</f>
        <v/>
      </c>
      <c r="I357" t="str">
        <f>IF(D357="","",VLOOKUP(H357,計算!$B$16:$C$219,2,FALSE))</f>
        <v/>
      </c>
      <c r="J357" s="44" t="s">
        <v>66</v>
      </c>
      <c r="K357">
        <f t="shared" si="44"/>
        <v>0</v>
      </c>
      <c r="L357" s="52" t="e">
        <f t="shared" si="45"/>
        <v>#VALUE!</v>
      </c>
      <c r="M357" t="e">
        <f t="shared" si="46"/>
        <v>#VALUE!</v>
      </c>
      <c r="N357" t="str">
        <f t="shared" si="47"/>
        <v/>
      </c>
      <c r="O357" s="34" t="str">
        <f t="shared" si="50"/>
        <v/>
      </c>
      <c r="P357" s="34">
        <f>IF(H357="不合格","",'上級(五段～)'!D62)</f>
        <v>0</v>
      </c>
      <c r="Q357" s="34">
        <f>IF(H357="不合格","",'上級(五段～)'!E62)</f>
        <v>0</v>
      </c>
      <c r="R357" s="34">
        <f>IF(H357="不合格","",'上級(五段～)'!F62)</f>
        <v>0</v>
      </c>
      <c r="S357" s="34">
        <f>IF(H357="不合格","",'上級(五段～)'!H62)</f>
        <v>0</v>
      </c>
      <c r="T357" s="34">
        <f>IF(H357="不合格","",'上級(五段～)'!J62)</f>
        <v>0</v>
      </c>
      <c r="U357" t="e">
        <f>IF(H357="不合格",0,VLOOKUP(H357,計算!$U$2:$V$62,2,FALSE))</f>
        <v>#N/A</v>
      </c>
      <c r="V357" t="e">
        <f>IF(U357=0,"不合格",VLOOKUP(U357,計算!$T$3:$V$63,2))</f>
        <v>#N/A</v>
      </c>
      <c r="W357" t="str">
        <f t="shared" si="48"/>
        <v/>
      </c>
      <c r="X357" t="e">
        <f t="shared" si="49"/>
        <v>#N/A</v>
      </c>
      <c r="Y357" t="str">
        <f>IF(D357="","",団体設定!$B$7)</f>
        <v/>
      </c>
      <c r="Z357" t="str">
        <f>IF(D357="","",団体設定!$B$8)</f>
        <v/>
      </c>
    </row>
    <row r="358" spans="1:26" x14ac:dyDescent="0.15">
      <c r="A358">
        <v>357</v>
      </c>
      <c r="B358" s="1" t="str">
        <f>IF(D358="","",'上級(五段～)'!B63)</f>
        <v/>
      </c>
      <c r="C358" s="1" t="str">
        <f>IF(D358="","",'上級(五段～)'!C63)</f>
        <v/>
      </c>
      <c r="D358" t="str">
        <f>'上級(五段～)'!D63&amp;'上級(五段～)'!E63</f>
        <v/>
      </c>
      <c r="E358" t="str">
        <f>IF(D358="","",'上級(五段～)'!F63&amp;"/"&amp;'上級(五段～)'!H63&amp;"/"&amp;'上級(五段～)'!J63)</f>
        <v/>
      </c>
      <c r="F358" s="34" t="str">
        <f>IF(D358="","",団体設定!$B$5&amp;"年"&amp;団体設定!$D$5&amp;団体設定!$E$5&amp;団体設定!$F$5&amp;団体設定!$G$5)</f>
        <v/>
      </c>
      <c r="G358" s="33" t="str">
        <f t="shared" si="43"/>
        <v/>
      </c>
      <c r="H358" t="str">
        <f>'上級(五段～)'!Z63</f>
        <v/>
      </c>
      <c r="I358" t="str">
        <f>IF(D358="","",VLOOKUP(H358,計算!$B$16:$C$219,2,FALSE))</f>
        <v/>
      </c>
      <c r="J358" s="44" t="s">
        <v>66</v>
      </c>
      <c r="K358">
        <f t="shared" si="44"/>
        <v>0</v>
      </c>
      <c r="L358" s="52" t="e">
        <f t="shared" si="45"/>
        <v>#VALUE!</v>
      </c>
      <c r="M358" t="e">
        <f t="shared" si="46"/>
        <v>#VALUE!</v>
      </c>
      <c r="N358" t="str">
        <f t="shared" si="47"/>
        <v/>
      </c>
      <c r="O358" s="34" t="str">
        <f t="shared" si="50"/>
        <v/>
      </c>
      <c r="P358" s="34">
        <f>IF(H358="不合格","",'上級(五段～)'!D63)</f>
        <v>0</v>
      </c>
      <c r="Q358" s="34">
        <f>IF(H358="不合格","",'上級(五段～)'!E63)</f>
        <v>0</v>
      </c>
      <c r="R358" s="34">
        <f>IF(H358="不合格","",'上級(五段～)'!F63)</f>
        <v>0</v>
      </c>
      <c r="S358" s="34">
        <f>IF(H358="不合格","",'上級(五段～)'!H63)</f>
        <v>0</v>
      </c>
      <c r="T358" s="34">
        <f>IF(H358="不合格","",'上級(五段～)'!J63)</f>
        <v>0</v>
      </c>
      <c r="U358" t="e">
        <f>IF(H358="不合格",0,VLOOKUP(H358,計算!$U$2:$V$62,2,FALSE))</f>
        <v>#N/A</v>
      </c>
      <c r="V358" t="e">
        <f>IF(U358=0,"不合格",VLOOKUP(U358,計算!$T$3:$V$63,2))</f>
        <v>#N/A</v>
      </c>
      <c r="W358" t="str">
        <f t="shared" si="48"/>
        <v/>
      </c>
      <c r="X358" t="e">
        <f t="shared" si="49"/>
        <v>#N/A</v>
      </c>
      <c r="Y358" t="str">
        <f>IF(D358="","",団体設定!$B$7)</f>
        <v/>
      </c>
      <c r="Z358" t="str">
        <f>IF(D358="","",団体設定!$B$8)</f>
        <v/>
      </c>
    </row>
    <row r="359" spans="1:26" x14ac:dyDescent="0.15">
      <c r="A359">
        <v>358</v>
      </c>
      <c r="B359" s="1" t="str">
        <f>IF(D359="","",'上級(五段～)'!B64)</f>
        <v/>
      </c>
      <c r="C359" s="1" t="str">
        <f>IF(D359="","",'上級(五段～)'!C64)</f>
        <v/>
      </c>
      <c r="D359" t="str">
        <f>'上級(五段～)'!D64&amp;'上級(五段～)'!E64</f>
        <v/>
      </c>
      <c r="E359" t="str">
        <f>IF(D359="","",'上級(五段～)'!F64&amp;"/"&amp;'上級(五段～)'!H64&amp;"/"&amp;'上級(五段～)'!J64)</f>
        <v/>
      </c>
      <c r="F359" s="34" t="str">
        <f>IF(D359="","",団体設定!$B$5&amp;"年"&amp;団体設定!$D$5&amp;団体設定!$E$5&amp;団体設定!$F$5&amp;団体設定!$G$5)</f>
        <v/>
      </c>
      <c r="G359" s="33" t="str">
        <f t="shared" si="43"/>
        <v/>
      </c>
      <c r="H359" t="str">
        <f>'上級(五段～)'!Z64</f>
        <v/>
      </c>
      <c r="I359" t="str">
        <f>IF(D359="","",VLOOKUP(H359,計算!$B$16:$C$219,2,FALSE))</f>
        <v/>
      </c>
      <c r="J359" s="44" t="s">
        <v>66</v>
      </c>
      <c r="K359">
        <f t="shared" si="44"/>
        <v>0</v>
      </c>
      <c r="L359" s="52" t="e">
        <f t="shared" si="45"/>
        <v>#VALUE!</v>
      </c>
      <c r="M359" t="e">
        <f t="shared" si="46"/>
        <v>#VALUE!</v>
      </c>
      <c r="N359" t="str">
        <f t="shared" si="47"/>
        <v/>
      </c>
      <c r="O359" s="34" t="str">
        <f t="shared" si="50"/>
        <v/>
      </c>
      <c r="P359" s="34">
        <f>IF(H359="不合格","",'上級(五段～)'!D64)</f>
        <v>0</v>
      </c>
      <c r="Q359" s="34">
        <f>IF(H359="不合格","",'上級(五段～)'!E64)</f>
        <v>0</v>
      </c>
      <c r="R359" s="34">
        <f>IF(H359="不合格","",'上級(五段～)'!F64)</f>
        <v>0</v>
      </c>
      <c r="S359" s="34">
        <f>IF(H359="不合格","",'上級(五段～)'!H64)</f>
        <v>0</v>
      </c>
      <c r="T359" s="34">
        <f>IF(H359="不合格","",'上級(五段～)'!J64)</f>
        <v>0</v>
      </c>
      <c r="U359" t="e">
        <f>IF(H359="不合格",0,VLOOKUP(H359,計算!$U$2:$V$62,2,FALSE))</f>
        <v>#N/A</v>
      </c>
      <c r="V359" t="e">
        <f>IF(U359=0,"不合格",VLOOKUP(U359,計算!$T$3:$V$63,2))</f>
        <v>#N/A</v>
      </c>
      <c r="W359" t="str">
        <f t="shared" si="48"/>
        <v/>
      </c>
      <c r="X359" t="e">
        <f t="shared" si="49"/>
        <v>#N/A</v>
      </c>
      <c r="Y359" t="str">
        <f>IF(D359="","",団体設定!$B$7)</f>
        <v/>
      </c>
      <c r="Z359" t="str">
        <f>IF(D359="","",団体設定!$B$8)</f>
        <v/>
      </c>
    </row>
    <row r="360" spans="1:26" x14ac:dyDescent="0.15">
      <c r="A360">
        <v>359</v>
      </c>
      <c r="B360" s="1" t="str">
        <f>IF(D360="","",'上級(五段～)'!B65)</f>
        <v/>
      </c>
      <c r="C360" s="1" t="str">
        <f>IF(D360="","",'上級(五段～)'!C65)</f>
        <v/>
      </c>
      <c r="D360" t="str">
        <f>'上級(五段～)'!D65&amp;'上級(五段～)'!E65</f>
        <v/>
      </c>
      <c r="E360" t="str">
        <f>IF(D360="","",'上級(五段～)'!F65&amp;"/"&amp;'上級(五段～)'!H65&amp;"/"&amp;'上級(五段～)'!J65)</f>
        <v/>
      </c>
      <c r="F360" s="34" t="str">
        <f>IF(D360="","",団体設定!$B$5&amp;"年"&amp;団体設定!$D$5&amp;団体設定!$E$5&amp;団体設定!$F$5&amp;団体設定!$G$5)</f>
        <v/>
      </c>
      <c r="G360" s="33" t="str">
        <f t="shared" si="43"/>
        <v/>
      </c>
      <c r="H360" t="str">
        <f>'上級(五段～)'!Z65</f>
        <v/>
      </c>
      <c r="I360" t="str">
        <f>IF(D360="","",VLOOKUP(H360,計算!$B$16:$C$219,2,FALSE))</f>
        <v/>
      </c>
      <c r="J360" s="44" t="s">
        <v>66</v>
      </c>
      <c r="K360">
        <f t="shared" si="44"/>
        <v>0</v>
      </c>
      <c r="L360" s="52" t="e">
        <f t="shared" si="45"/>
        <v>#VALUE!</v>
      </c>
      <c r="M360" t="e">
        <f t="shared" si="46"/>
        <v>#VALUE!</v>
      </c>
      <c r="N360" t="str">
        <f t="shared" si="47"/>
        <v/>
      </c>
      <c r="O360" s="34" t="str">
        <f t="shared" si="50"/>
        <v/>
      </c>
      <c r="P360" s="34">
        <f>IF(H360="不合格","",'上級(五段～)'!D65)</f>
        <v>0</v>
      </c>
      <c r="Q360" s="34">
        <f>IF(H360="不合格","",'上級(五段～)'!E65)</f>
        <v>0</v>
      </c>
      <c r="R360" s="34">
        <f>IF(H360="不合格","",'上級(五段～)'!F65)</f>
        <v>0</v>
      </c>
      <c r="S360" s="34">
        <f>IF(H360="不合格","",'上級(五段～)'!H65)</f>
        <v>0</v>
      </c>
      <c r="T360" s="34">
        <f>IF(H360="不合格","",'上級(五段～)'!J65)</f>
        <v>0</v>
      </c>
      <c r="U360" t="e">
        <f>IF(H360="不合格",0,VLOOKUP(H360,計算!$U$2:$V$62,2,FALSE))</f>
        <v>#N/A</v>
      </c>
      <c r="V360" t="e">
        <f>IF(U360=0,"不合格",VLOOKUP(U360,計算!$T$3:$V$63,2))</f>
        <v>#N/A</v>
      </c>
      <c r="W360" t="str">
        <f t="shared" si="48"/>
        <v/>
      </c>
      <c r="X360" t="e">
        <f t="shared" si="49"/>
        <v>#N/A</v>
      </c>
      <c r="Y360" t="str">
        <f>IF(D360="","",団体設定!$B$7)</f>
        <v/>
      </c>
      <c r="Z360" t="str">
        <f>IF(D360="","",団体設定!$B$8)</f>
        <v/>
      </c>
    </row>
    <row r="361" spans="1:26" x14ac:dyDescent="0.15">
      <c r="A361">
        <v>360</v>
      </c>
      <c r="B361" s="1" t="str">
        <f>IF(D361="","",'上級(五段～)'!B66)</f>
        <v/>
      </c>
      <c r="C361" s="1" t="str">
        <f>IF(D361="","",'上級(五段～)'!C66)</f>
        <v/>
      </c>
      <c r="D361" t="str">
        <f>'上級(五段～)'!D66&amp;'上級(五段～)'!E66</f>
        <v/>
      </c>
      <c r="E361" t="str">
        <f>IF(D361="","",'上級(五段～)'!F66&amp;"/"&amp;'上級(五段～)'!H66&amp;"/"&amp;'上級(五段～)'!J66)</f>
        <v/>
      </c>
      <c r="F361" s="34" t="str">
        <f>IF(D361="","",団体設定!$B$5&amp;"年"&amp;団体設定!$D$5&amp;団体設定!$E$5&amp;団体設定!$F$5&amp;団体設定!$G$5)</f>
        <v/>
      </c>
      <c r="G361" s="33" t="str">
        <f t="shared" si="43"/>
        <v/>
      </c>
      <c r="H361" t="str">
        <f>'上級(五段～)'!Z66</f>
        <v/>
      </c>
      <c r="I361" t="str">
        <f>IF(D361="","",VLOOKUP(H361,計算!$B$16:$C$219,2,FALSE))</f>
        <v/>
      </c>
      <c r="J361" s="44" t="s">
        <v>66</v>
      </c>
      <c r="K361">
        <f t="shared" si="44"/>
        <v>0</v>
      </c>
      <c r="L361" s="52" t="e">
        <f t="shared" si="45"/>
        <v>#VALUE!</v>
      </c>
      <c r="M361" t="e">
        <f t="shared" si="46"/>
        <v>#VALUE!</v>
      </c>
      <c r="N361" t="str">
        <f t="shared" si="47"/>
        <v/>
      </c>
      <c r="O361" s="34" t="str">
        <f t="shared" si="50"/>
        <v/>
      </c>
      <c r="P361" s="34">
        <f>IF(H361="不合格","",'上級(五段～)'!D66)</f>
        <v>0</v>
      </c>
      <c r="Q361" s="34">
        <f>IF(H361="不合格","",'上級(五段～)'!E66)</f>
        <v>0</v>
      </c>
      <c r="R361" s="34">
        <f>IF(H361="不合格","",'上級(五段～)'!F66)</f>
        <v>0</v>
      </c>
      <c r="S361" s="34">
        <f>IF(H361="不合格","",'上級(五段～)'!H66)</f>
        <v>0</v>
      </c>
      <c r="T361" s="34">
        <f>IF(H361="不合格","",'上級(五段～)'!J66)</f>
        <v>0</v>
      </c>
      <c r="U361" t="e">
        <f>IF(H361="不合格",0,VLOOKUP(H361,計算!$U$2:$V$62,2,FALSE))</f>
        <v>#N/A</v>
      </c>
      <c r="V361" t="e">
        <f>IF(U361=0,"不合格",VLOOKUP(U361,計算!$T$3:$V$63,2))</f>
        <v>#N/A</v>
      </c>
      <c r="W361" t="str">
        <f t="shared" si="48"/>
        <v/>
      </c>
      <c r="X361" t="e">
        <f t="shared" si="49"/>
        <v>#N/A</v>
      </c>
      <c r="Y361" t="str">
        <f>IF(D361="","",団体設定!$B$7)</f>
        <v/>
      </c>
      <c r="Z361" t="str">
        <f>IF(D361="","",団体設定!$B$8)</f>
        <v/>
      </c>
    </row>
    <row r="362" spans="1:26" x14ac:dyDescent="0.15">
      <c r="A362">
        <v>361</v>
      </c>
      <c r="B362" s="1" t="str">
        <f>IF(D362="","",'上級(五段～)'!B67)</f>
        <v/>
      </c>
      <c r="C362" s="1" t="str">
        <f>IF(D362="","",'上級(五段～)'!C67)</f>
        <v/>
      </c>
      <c r="D362" t="str">
        <f>'上級(五段～)'!D67&amp;'上級(五段～)'!E67</f>
        <v/>
      </c>
      <c r="E362" t="str">
        <f>IF(D362="","",'上級(五段～)'!F67&amp;"/"&amp;'上級(五段～)'!H67&amp;"/"&amp;'上級(五段～)'!J67)</f>
        <v/>
      </c>
      <c r="F362" s="34" t="str">
        <f>IF(D362="","",団体設定!$B$5&amp;"年"&amp;団体設定!$D$5&amp;団体設定!$E$5&amp;団体設定!$F$5&amp;団体設定!$G$5)</f>
        <v/>
      </c>
      <c r="G362" s="33" t="str">
        <f t="shared" si="43"/>
        <v/>
      </c>
      <c r="H362" t="str">
        <f>'上級(五段～)'!Z67</f>
        <v/>
      </c>
      <c r="I362" t="str">
        <f>IF(D362="","",VLOOKUP(H362,計算!$B$16:$C$219,2,FALSE))</f>
        <v/>
      </c>
      <c r="J362" s="44" t="s">
        <v>66</v>
      </c>
      <c r="K362">
        <f t="shared" si="44"/>
        <v>0</v>
      </c>
      <c r="L362" s="52" t="e">
        <f t="shared" si="45"/>
        <v>#VALUE!</v>
      </c>
      <c r="M362" t="e">
        <f t="shared" si="46"/>
        <v>#VALUE!</v>
      </c>
      <c r="N362" t="str">
        <f t="shared" si="47"/>
        <v/>
      </c>
      <c r="O362" s="34" t="str">
        <f t="shared" si="50"/>
        <v/>
      </c>
      <c r="P362" s="34">
        <f>IF(H362="不合格","",'上級(五段～)'!D67)</f>
        <v>0</v>
      </c>
      <c r="Q362" s="34">
        <f>IF(H362="不合格","",'上級(五段～)'!E67)</f>
        <v>0</v>
      </c>
      <c r="R362" s="34">
        <f>IF(H362="不合格","",'上級(五段～)'!F67)</f>
        <v>0</v>
      </c>
      <c r="S362" s="34">
        <f>IF(H362="不合格","",'上級(五段～)'!H67)</f>
        <v>0</v>
      </c>
      <c r="T362" s="34">
        <f>IF(H362="不合格","",'上級(五段～)'!J67)</f>
        <v>0</v>
      </c>
      <c r="U362" t="e">
        <f>IF(H362="不合格",0,VLOOKUP(H362,計算!$U$2:$V$62,2,FALSE))</f>
        <v>#N/A</v>
      </c>
      <c r="V362" t="e">
        <f>IF(U362=0,"不合格",VLOOKUP(U362,計算!$T$3:$V$63,2))</f>
        <v>#N/A</v>
      </c>
      <c r="W362" t="str">
        <f t="shared" si="48"/>
        <v/>
      </c>
      <c r="X362" t="e">
        <f t="shared" si="49"/>
        <v>#N/A</v>
      </c>
      <c r="Y362" t="str">
        <f>IF(D362="","",団体設定!$B$7)</f>
        <v/>
      </c>
      <c r="Z362" t="str">
        <f>IF(D362="","",団体設定!$B$8)</f>
        <v/>
      </c>
    </row>
    <row r="363" spans="1:26" x14ac:dyDescent="0.15">
      <c r="A363">
        <v>362</v>
      </c>
      <c r="B363" s="1" t="str">
        <f>IF(D363="","",'上級(五段～)'!B68)</f>
        <v/>
      </c>
      <c r="C363" s="1" t="str">
        <f>IF(D363="","",'上級(五段～)'!C68)</f>
        <v/>
      </c>
      <c r="D363" t="str">
        <f>'上級(五段～)'!D68&amp;'上級(五段～)'!E68</f>
        <v/>
      </c>
      <c r="E363" t="str">
        <f>IF(D363="","",'上級(五段～)'!F68&amp;"/"&amp;'上級(五段～)'!H68&amp;"/"&amp;'上級(五段～)'!J68)</f>
        <v/>
      </c>
      <c r="F363" s="34" t="str">
        <f>IF(D363="","",団体設定!$B$5&amp;"年"&amp;団体設定!$D$5&amp;団体設定!$E$5&amp;団体設定!$F$5&amp;団体設定!$G$5)</f>
        <v/>
      </c>
      <c r="G363" s="33" t="str">
        <f t="shared" si="43"/>
        <v/>
      </c>
      <c r="H363" t="str">
        <f>'上級(五段～)'!Z68</f>
        <v/>
      </c>
      <c r="I363" t="str">
        <f>IF(D363="","",VLOOKUP(H363,計算!$B$16:$C$219,2,FALSE))</f>
        <v/>
      </c>
      <c r="J363" s="44" t="s">
        <v>66</v>
      </c>
      <c r="K363">
        <f t="shared" si="44"/>
        <v>0</v>
      </c>
      <c r="L363" s="52" t="e">
        <f t="shared" si="45"/>
        <v>#VALUE!</v>
      </c>
      <c r="M363" t="e">
        <f t="shared" si="46"/>
        <v>#VALUE!</v>
      </c>
      <c r="N363" t="str">
        <f t="shared" si="47"/>
        <v/>
      </c>
      <c r="O363" s="34" t="str">
        <f t="shared" si="50"/>
        <v/>
      </c>
      <c r="P363" s="34">
        <f>IF(H363="不合格","",'上級(五段～)'!D68)</f>
        <v>0</v>
      </c>
      <c r="Q363" s="34">
        <f>IF(H363="不合格","",'上級(五段～)'!E68)</f>
        <v>0</v>
      </c>
      <c r="R363" s="34">
        <f>IF(H363="不合格","",'上級(五段～)'!F68)</f>
        <v>0</v>
      </c>
      <c r="S363" s="34">
        <f>IF(H363="不合格","",'上級(五段～)'!H68)</f>
        <v>0</v>
      </c>
      <c r="T363" s="34">
        <f>IF(H363="不合格","",'上級(五段～)'!J68)</f>
        <v>0</v>
      </c>
      <c r="U363" t="e">
        <f>IF(H363="不合格",0,VLOOKUP(H363,計算!$U$2:$V$62,2,FALSE))</f>
        <v>#N/A</v>
      </c>
      <c r="V363" t="e">
        <f>IF(U363=0,"不合格",VLOOKUP(U363,計算!$T$3:$V$63,2))</f>
        <v>#N/A</v>
      </c>
      <c r="W363" t="str">
        <f t="shared" si="48"/>
        <v/>
      </c>
      <c r="X363" t="e">
        <f t="shared" si="49"/>
        <v>#N/A</v>
      </c>
      <c r="Y363" t="str">
        <f>IF(D363="","",団体設定!$B$7)</f>
        <v/>
      </c>
      <c r="Z363" t="str">
        <f>IF(D363="","",団体設定!$B$8)</f>
        <v/>
      </c>
    </row>
    <row r="364" spans="1:26" x14ac:dyDescent="0.15">
      <c r="A364">
        <v>363</v>
      </c>
      <c r="B364" s="1" t="str">
        <f>IF(D364="","",'上級(五段～)'!B69)</f>
        <v/>
      </c>
      <c r="C364" s="1" t="str">
        <f>IF(D364="","",'上級(五段～)'!C69)</f>
        <v/>
      </c>
      <c r="D364" t="str">
        <f>'上級(五段～)'!D69&amp;'上級(五段～)'!E69</f>
        <v/>
      </c>
      <c r="E364" t="str">
        <f>IF(D364="","",'上級(五段～)'!F69&amp;"/"&amp;'上級(五段～)'!H69&amp;"/"&amp;'上級(五段～)'!J69)</f>
        <v/>
      </c>
      <c r="F364" s="34" t="str">
        <f>IF(D364="","",団体設定!$B$5&amp;"年"&amp;団体設定!$D$5&amp;団体設定!$E$5&amp;団体設定!$F$5&amp;団体設定!$G$5)</f>
        <v/>
      </c>
      <c r="G364" s="33" t="str">
        <f t="shared" si="43"/>
        <v/>
      </c>
      <c r="H364" t="str">
        <f>'上級(五段～)'!Z69</f>
        <v/>
      </c>
      <c r="I364" t="str">
        <f>IF(D364="","",VLOOKUP(H364,計算!$B$16:$C$219,2,FALSE))</f>
        <v/>
      </c>
      <c r="J364" s="44" t="s">
        <v>66</v>
      </c>
      <c r="K364">
        <f t="shared" si="44"/>
        <v>0</v>
      </c>
      <c r="L364" s="52" t="e">
        <f t="shared" si="45"/>
        <v>#VALUE!</v>
      </c>
      <c r="M364" t="e">
        <f t="shared" si="46"/>
        <v>#VALUE!</v>
      </c>
      <c r="N364" t="str">
        <f t="shared" si="47"/>
        <v/>
      </c>
      <c r="O364" s="34" t="str">
        <f t="shared" si="50"/>
        <v/>
      </c>
      <c r="P364" s="34">
        <f>IF(H364="不合格","",'上級(五段～)'!D69)</f>
        <v>0</v>
      </c>
      <c r="Q364" s="34">
        <f>IF(H364="不合格","",'上級(五段～)'!E69)</f>
        <v>0</v>
      </c>
      <c r="R364" s="34">
        <f>IF(H364="不合格","",'上級(五段～)'!F69)</f>
        <v>0</v>
      </c>
      <c r="S364" s="34">
        <f>IF(H364="不合格","",'上級(五段～)'!H69)</f>
        <v>0</v>
      </c>
      <c r="T364" s="34">
        <f>IF(H364="不合格","",'上級(五段～)'!J69)</f>
        <v>0</v>
      </c>
      <c r="U364" t="e">
        <f>IF(H364="不合格",0,VLOOKUP(H364,計算!$U$2:$V$62,2,FALSE))</f>
        <v>#N/A</v>
      </c>
      <c r="V364" t="e">
        <f>IF(U364=0,"不合格",VLOOKUP(U364,計算!$T$3:$V$63,2))</f>
        <v>#N/A</v>
      </c>
      <c r="W364" t="str">
        <f t="shared" si="48"/>
        <v/>
      </c>
      <c r="X364" t="e">
        <f t="shared" si="49"/>
        <v>#N/A</v>
      </c>
      <c r="Y364" t="str">
        <f>IF(D364="","",団体設定!$B$7)</f>
        <v/>
      </c>
      <c r="Z364" t="str">
        <f>IF(D364="","",団体設定!$B$8)</f>
        <v/>
      </c>
    </row>
    <row r="365" spans="1:26" x14ac:dyDescent="0.15">
      <c r="A365">
        <v>364</v>
      </c>
      <c r="B365" s="1" t="str">
        <f>IF(D365="","",'上級(五段～)'!B70)</f>
        <v/>
      </c>
      <c r="C365" s="1" t="str">
        <f>IF(D365="","",'上級(五段～)'!C70)</f>
        <v/>
      </c>
      <c r="D365" t="str">
        <f>'上級(五段～)'!D70&amp;'上級(五段～)'!E70</f>
        <v/>
      </c>
      <c r="E365" t="str">
        <f>IF(D365="","",'上級(五段～)'!F70&amp;"/"&amp;'上級(五段～)'!H70&amp;"/"&amp;'上級(五段～)'!J70)</f>
        <v/>
      </c>
      <c r="F365" s="34" t="str">
        <f>IF(D365="","",団体設定!$B$5&amp;"年"&amp;団体設定!$D$5&amp;団体設定!$E$5&amp;団体設定!$F$5&amp;団体設定!$G$5)</f>
        <v/>
      </c>
      <c r="G365" s="33" t="str">
        <f t="shared" si="43"/>
        <v/>
      </c>
      <c r="H365" t="str">
        <f>'上級(五段～)'!Z70</f>
        <v/>
      </c>
      <c r="I365" t="str">
        <f>IF(D365="","",VLOOKUP(H365,計算!$B$16:$C$219,2,FALSE))</f>
        <v/>
      </c>
      <c r="J365" s="44" t="s">
        <v>66</v>
      </c>
      <c r="K365">
        <f t="shared" si="44"/>
        <v>0</v>
      </c>
      <c r="L365" s="52" t="e">
        <f t="shared" si="45"/>
        <v>#VALUE!</v>
      </c>
      <c r="M365" t="e">
        <f t="shared" si="46"/>
        <v>#VALUE!</v>
      </c>
      <c r="N365" t="str">
        <f t="shared" si="47"/>
        <v/>
      </c>
      <c r="O365" s="34" t="str">
        <f t="shared" si="50"/>
        <v/>
      </c>
      <c r="P365" s="34">
        <f>IF(H365="不合格","",'上級(五段～)'!D70)</f>
        <v>0</v>
      </c>
      <c r="Q365" s="34">
        <f>IF(H365="不合格","",'上級(五段～)'!E70)</f>
        <v>0</v>
      </c>
      <c r="R365" s="34">
        <f>IF(H365="不合格","",'上級(五段～)'!F70)</f>
        <v>0</v>
      </c>
      <c r="S365" s="34">
        <f>IF(H365="不合格","",'上級(五段～)'!H70)</f>
        <v>0</v>
      </c>
      <c r="T365" s="34">
        <f>IF(H365="不合格","",'上級(五段～)'!J70)</f>
        <v>0</v>
      </c>
      <c r="U365" t="e">
        <f>IF(H365="不合格",0,VLOOKUP(H365,計算!$U$2:$V$62,2,FALSE))</f>
        <v>#N/A</v>
      </c>
      <c r="V365" t="e">
        <f>IF(U365=0,"不合格",VLOOKUP(U365,計算!$T$3:$V$63,2))</f>
        <v>#N/A</v>
      </c>
      <c r="W365" t="str">
        <f t="shared" si="48"/>
        <v/>
      </c>
      <c r="X365" t="e">
        <f t="shared" si="49"/>
        <v>#N/A</v>
      </c>
      <c r="Y365" t="str">
        <f>IF(D365="","",団体設定!$B$7)</f>
        <v/>
      </c>
      <c r="Z365" t="str">
        <f>IF(D365="","",団体設定!$B$8)</f>
        <v/>
      </c>
    </row>
    <row r="366" spans="1:26" x14ac:dyDescent="0.15">
      <c r="A366">
        <v>365</v>
      </c>
      <c r="B366" s="1" t="str">
        <f>IF(D366="","",'上級(五段～)'!B71)</f>
        <v/>
      </c>
      <c r="C366" s="1" t="str">
        <f>IF(D366="","",'上級(五段～)'!C71)</f>
        <v/>
      </c>
      <c r="D366" t="str">
        <f>'上級(五段～)'!D71&amp;'上級(五段～)'!E71</f>
        <v/>
      </c>
      <c r="E366" t="str">
        <f>IF(D366="","",'上級(五段～)'!F71&amp;"/"&amp;'上級(五段～)'!H71&amp;"/"&amp;'上級(五段～)'!J71)</f>
        <v/>
      </c>
      <c r="F366" s="34" t="str">
        <f>IF(D366="","",団体設定!$B$5&amp;"年"&amp;団体設定!$D$5&amp;団体設定!$E$5&amp;団体設定!$F$5&amp;団体設定!$G$5)</f>
        <v/>
      </c>
      <c r="G366" s="33" t="str">
        <f t="shared" si="43"/>
        <v/>
      </c>
      <c r="H366" t="str">
        <f>'上級(五段～)'!Z71</f>
        <v/>
      </c>
      <c r="I366" t="str">
        <f>IF(D366="","",VLOOKUP(H366,計算!$B$16:$C$219,2,FALSE))</f>
        <v/>
      </c>
      <c r="J366" s="44" t="s">
        <v>66</v>
      </c>
      <c r="K366">
        <f t="shared" si="44"/>
        <v>0</v>
      </c>
      <c r="L366" s="52" t="e">
        <f t="shared" si="45"/>
        <v>#VALUE!</v>
      </c>
      <c r="M366" t="e">
        <f t="shared" si="46"/>
        <v>#VALUE!</v>
      </c>
      <c r="N366" t="str">
        <f t="shared" si="47"/>
        <v/>
      </c>
      <c r="O366" s="34" t="str">
        <f t="shared" si="50"/>
        <v/>
      </c>
      <c r="P366" s="34">
        <f>IF(H366="不合格","",'上級(五段～)'!D71)</f>
        <v>0</v>
      </c>
      <c r="Q366" s="34">
        <f>IF(H366="不合格","",'上級(五段～)'!E71)</f>
        <v>0</v>
      </c>
      <c r="R366" s="34">
        <f>IF(H366="不合格","",'上級(五段～)'!F71)</f>
        <v>0</v>
      </c>
      <c r="S366" s="34">
        <f>IF(H366="不合格","",'上級(五段～)'!H71)</f>
        <v>0</v>
      </c>
      <c r="T366" s="34">
        <f>IF(H366="不合格","",'上級(五段～)'!J71)</f>
        <v>0</v>
      </c>
      <c r="U366" t="e">
        <f>IF(H366="不合格",0,VLOOKUP(H366,計算!$U$2:$V$62,2,FALSE))</f>
        <v>#N/A</v>
      </c>
      <c r="V366" t="e">
        <f>IF(U366=0,"不合格",VLOOKUP(U366,計算!$T$3:$V$63,2))</f>
        <v>#N/A</v>
      </c>
      <c r="W366" t="str">
        <f t="shared" si="48"/>
        <v/>
      </c>
      <c r="X366" t="e">
        <f t="shared" si="49"/>
        <v>#N/A</v>
      </c>
      <c r="Y366" t="str">
        <f>IF(D366="","",団体設定!$B$7)</f>
        <v/>
      </c>
      <c r="Z366" t="str">
        <f>IF(D366="","",団体設定!$B$8)</f>
        <v/>
      </c>
    </row>
    <row r="367" spans="1:26" x14ac:dyDescent="0.15">
      <c r="A367">
        <v>366</v>
      </c>
      <c r="B367" s="1" t="str">
        <f>IF(D367="","",'上級(五段～)'!B72)</f>
        <v/>
      </c>
      <c r="C367" s="1" t="str">
        <f>IF(D367="","",'上級(五段～)'!C72)</f>
        <v/>
      </c>
      <c r="D367" t="str">
        <f>'上級(五段～)'!D72&amp;'上級(五段～)'!E72</f>
        <v/>
      </c>
      <c r="E367" t="str">
        <f>IF(D367="","",'上級(五段～)'!F72&amp;"/"&amp;'上級(五段～)'!H72&amp;"/"&amp;'上級(五段～)'!J72)</f>
        <v/>
      </c>
      <c r="F367" s="34" t="str">
        <f>IF(D367="","",団体設定!$B$5&amp;"年"&amp;団体設定!$D$5&amp;団体設定!$E$5&amp;団体設定!$F$5&amp;団体設定!$G$5)</f>
        <v/>
      </c>
      <c r="G367" s="33" t="str">
        <f t="shared" si="43"/>
        <v/>
      </c>
      <c r="H367" t="str">
        <f>'上級(五段～)'!Z72</f>
        <v/>
      </c>
      <c r="I367" t="str">
        <f>IF(D367="","",VLOOKUP(H367,計算!$B$16:$C$219,2,FALSE))</f>
        <v/>
      </c>
      <c r="J367" s="44" t="s">
        <v>66</v>
      </c>
      <c r="K367">
        <f t="shared" si="44"/>
        <v>0</v>
      </c>
      <c r="L367" s="52" t="e">
        <f t="shared" si="45"/>
        <v>#VALUE!</v>
      </c>
      <c r="M367" t="e">
        <f t="shared" si="46"/>
        <v>#VALUE!</v>
      </c>
      <c r="N367" t="str">
        <f t="shared" si="47"/>
        <v/>
      </c>
      <c r="O367" s="34" t="str">
        <f t="shared" si="50"/>
        <v/>
      </c>
      <c r="P367" s="34">
        <f>IF(H367="不合格","",'上級(五段～)'!D72)</f>
        <v>0</v>
      </c>
      <c r="Q367" s="34">
        <f>IF(H367="不合格","",'上級(五段～)'!E72)</f>
        <v>0</v>
      </c>
      <c r="R367" s="34">
        <f>IF(H367="不合格","",'上級(五段～)'!F72)</f>
        <v>0</v>
      </c>
      <c r="S367" s="34">
        <f>IF(H367="不合格","",'上級(五段～)'!H72)</f>
        <v>0</v>
      </c>
      <c r="T367" s="34">
        <f>IF(H367="不合格","",'上級(五段～)'!J72)</f>
        <v>0</v>
      </c>
      <c r="U367" t="e">
        <f>IF(H367="不合格",0,VLOOKUP(H367,計算!$U$2:$V$62,2,FALSE))</f>
        <v>#N/A</v>
      </c>
      <c r="V367" t="e">
        <f>IF(U367=0,"不合格",VLOOKUP(U367,計算!$T$3:$V$63,2))</f>
        <v>#N/A</v>
      </c>
      <c r="W367" t="str">
        <f t="shared" si="48"/>
        <v/>
      </c>
      <c r="X367" t="e">
        <f t="shared" si="49"/>
        <v>#N/A</v>
      </c>
      <c r="Y367" t="str">
        <f>IF(D367="","",団体設定!$B$7)</f>
        <v/>
      </c>
      <c r="Z367" t="str">
        <f>IF(D367="","",団体設定!$B$8)</f>
        <v/>
      </c>
    </row>
    <row r="368" spans="1:26" x14ac:dyDescent="0.15">
      <c r="A368">
        <v>367</v>
      </c>
      <c r="B368" s="1" t="str">
        <f>IF(D368="","",'上級(五段～)'!B73)</f>
        <v/>
      </c>
      <c r="C368" s="1" t="str">
        <f>IF(D368="","",'上級(五段～)'!C73)</f>
        <v/>
      </c>
      <c r="D368" t="str">
        <f>'上級(五段～)'!D73&amp;'上級(五段～)'!E73</f>
        <v/>
      </c>
      <c r="E368" t="str">
        <f>IF(D368="","",'上級(五段～)'!F73&amp;"/"&amp;'上級(五段～)'!H73&amp;"/"&amp;'上級(五段～)'!J73)</f>
        <v/>
      </c>
      <c r="F368" s="34" t="str">
        <f>IF(D368="","",団体設定!$B$5&amp;"年"&amp;団体設定!$D$5&amp;団体設定!$E$5&amp;団体設定!$F$5&amp;団体設定!$G$5)</f>
        <v/>
      </c>
      <c r="G368" s="33" t="str">
        <f t="shared" si="43"/>
        <v/>
      </c>
      <c r="H368" t="str">
        <f>'上級(五段～)'!Z73</f>
        <v/>
      </c>
      <c r="I368" t="str">
        <f>IF(D368="","",VLOOKUP(H368,計算!$B$16:$C$219,2,FALSE))</f>
        <v/>
      </c>
      <c r="J368" s="44" t="s">
        <v>66</v>
      </c>
      <c r="K368">
        <f t="shared" si="44"/>
        <v>0</v>
      </c>
      <c r="L368" s="52" t="e">
        <f t="shared" si="45"/>
        <v>#VALUE!</v>
      </c>
      <c r="M368" t="e">
        <f t="shared" si="46"/>
        <v>#VALUE!</v>
      </c>
      <c r="N368" t="str">
        <f t="shared" si="47"/>
        <v/>
      </c>
      <c r="O368" s="34" t="str">
        <f t="shared" si="50"/>
        <v/>
      </c>
      <c r="P368" s="34">
        <f>IF(H368="不合格","",'上級(五段～)'!D73)</f>
        <v>0</v>
      </c>
      <c r="Q368" s="34">
        <f>IF(H368="不合格","",'上級(五段～)'!E73)</f>
        <v>0</v>
      </c>
      <c r="R368" s="34">
        <f>IF(H368="不合格","",'上級(五段～)'!F73)</f>
        <v>0</v>
      </c>
      <c r="S368" s="34">
        <f>IF(H368="不合格","",'上級(五段～)'!H73)</f>
        <v>0</v>
      </c>
      <c r="T368" s="34">
        <f>IF(H368="不合格","",'上級(五段～)'!J73)</f>
        <v>0</v>
      </c>
      <c r="U368" t="e">
        <f>IF(H368="不合格",0,VLOOKUP(H368,計算!$U$2:$V$62,2,FALSE))</f>
        <v>#N/A</v>
      </c>
      <c r="V368" t="e">
        <f>IF(U368=0,"不合格",VLOOKUP(U368,計算!$T$3:$V$63,2))</f>
        <v>#N/A</v>
      </c>
      <c r="W368" t="str">
        <f t="shared" si="48"/>
        <v/>
      </c>
      <c r="X368" t="e">
        <f t="shared" si="49"/>
        <v>#N/A</v>
      </c>
      <c r="Y368" t="str">
        <f>IF(D368="","",団体設定!$B$7)</f>
        <v/>
      </c>
      <c r="Z368" t="str">
        <f>IF(D368="","",団体設定!$B$8)</f>
        <v/>
      </c>
    </row>
    <row r="369" spans="1:26" x14ac:dyDescent="0.15">
      <c r="A369">
        <v>368</v>
      </c>
      <c r="B369" s="1" t="str">
        <f>IF(D369="","",'上級(五段～)'!B74)</f>
        <v/>
      </c>
      <c r="C369" s="1" t="str">
        <f>IF(D369="","",'上級(五段～)'!C74)</f>
        <v/>
      </c>
      <c r="D369" t="str">
        <f>'上級(五段～)'!D74&amp;'上級(五段～)'!E74</f>
        <v/>
      </c>
      <c r="E369" t="str">
        <f>IF(D369="","",'上級(五段～)'!F74&amp;"/"&amp;'上級(五段～)'!H74&amp;"/"&amp;'上級(五段～)'!J74)</f>
        <v/>
      </c>
      <c r="F369" s="34" t="str">
        <f>IF(D369="","",団体設定!$B$5&amp;"年"&amp;団体設定!$D$5&amp;団体設定!$E$5&amp;団体設定!$F$5&amp;団体設定!$G$5)</f>
        <v/>
      </c>
      <c r="G369" s="33" t="str">
        <f t="shared" si="43"/>
        <v/>
      </c>
      <c r="H369" t="str">
        <f>'上級(五段～)'!Z74</f>
        <v/>
      </c>
      <c r="I369" t="str">
        <f>IF(D369="","",VLOOKUP(H369,計算!$B$16:$C$219,2,FALSE))</f>
        <v/>
      </c>
      <c r="J369" s="44" t="s">
        <v>66</v>
      </c>
      <c r="K369">
        <f t="shared" si="44"/>
        <v>0</v>
      </c>
      <c r="L369" s="52" t="e">
        <f t="shared" si="45"/>
        <v>#VALUE!</v>
      </c>
      <c r="M369" t="e">
        <f t="shared" si="46"/>
        <v>#VALUE!</v>
      </c>
      <c r="N369" t="str">
        <f t="shared" si="47"/>
        <v/>
      </c>
      <c r="O369" s="34" t="str">
        <f t="shared" si="50"/>
        <v/>
      </c>
      <c r="P369" s="34">
        <f>IF(H369="不合格","",'上級(五段～)'!D74)</f>
        <v>0</v>
      </c>
      <c r="Q369" s="34">
        <f>IF(H369="不合格","",'上級(五段～)'!E74)</f>
        <v>0</v>
      </c>
      <c r="R369" s="34">
        <f>IF(H369="不合格","",'上級(五段～)'!F74)</f>
        <v>0</v>
      </c>
      <c r="S369" s="34">
        <f>IF(H369="不合格","",'上級(五段～)'!H74)</f>
        <v>0</v>
      </c>
      <c r="T369" s="34">
        <f>IF(H369="不合格","",'上級(五段～)'!J74)</f>
        <v>0</v>
      </c>
      <c r="U369" t="e">
        <f>IF(H369="不合格",0,VLOOKUP(H369,計算!$U$2:$V$62,2,FALSE))</f>
        <v>#N/A</v>
      </c>
      <c r="V369" t="e">
        <f>IF(U369=0,"不合格",VLOOKUP(U369,計算!$T$3:$V$63,2))</f>
        <v>#N/A</v>
      </c>
      <c r="W369" t="str">
        <f t="shared" si="48"/>
        <v/>
      </c>
      <c r="X369" t="e">
        <f t="shared" si="49"/>
        <v>#N/A</v>
      </c>
      <c r="Y369" t="str">
        <f>IF(D369="","",団体設定!$B$7)</f>
        <v/>
      </c>
      <c r="Z369" t="str">
        <f>IF(D369="","",団体設定!$B$8)</f>
        <v/>
      </c>
    </row>
    <row r="370" spans="1:26" x14ac:dyDescent="0.15">
      <c r="A370">
        <v>369</v>
      </c>
      <c r="B370" s="1" t="str">
        <f>IF(D370="","",'上級(五段～)'!B75)</f>
        <v/>
      </c>
      <c r="C370" s="1" t="str">
        <f>IF(D370="","",'上級(五段～)'!C75)</f>
        <v/>
      </c>
      <c r="D370" t="str">
        <f>'上級(五段～)'!D75&amp;'上級(五段～)'!E75</f>
        <v/>
      </c>
      <c r="E370" t="str">
        <f>IF(D370="","",'上級(五段～)'!F75&amp;"/"&amp;'上級(五段～)'!H75&amp;"/"&amp;'上級(五段～)'!J75)</f>
        <v/>
      </c>
      <c r="F370" s="34" t="str">
        <f>IF(D370="","",団体設定!$B$5&amp;"年"&amp;団体設定!$D$5&amp;団体設定!$E$5&amp;団体設定!$F$5&amp;団体設定!$G$5)</f>
        <v/>
      </c>
      <c r="G370" s="33" t="str">
        <f t="shared" si="43"/>
        <v/>
      </c>
      <c r="H370" t="str">
        <f>'上級(五段～)'!Z75</f>
        <v/>
      </c>
      <c r="I370" t="str">
        <f>IF(D370="","",VLOOKUP(H370,計算!$B$16:$C$219,2,FALSE))</f>
        <v/>
      </c>
      <c r="J370" s="44" t="s">
        <v>66</v>
      </c>
      <c r="K370">
        <f t="shared" si="44"/>
        <v>0</v>
      </c>
      <c r="L370" s="52" t="e">
        <f t="shared" si="45"/>
        <v>#VALUE!</v>
      </c>
      <c r="M370" t="e">
        <f t="shared" si="46"/>
        <v>#VALUE!</v>
      </c>
      <c r="N370" t="str">
        <f t="shared" si="47"/>
        <v/>
      </c>
      <c r="O370" s="34" t="str">
        <f t="shared" si="50"/>
        <v/>
      </c>
      <c r="P370" s="34">
        <f>IF(H370="不合格","",'上級(五段～)'!D75)</f>
        <v>0</v>
      </c>
      <c r="Q370" s="34">
        <f>IF(H370="不合格","",'上級(五段～)'!E75)</f>
        <v>0</v>
      </c>
      <c r="R370" s="34">
        <f>IF(H370="不合格","",'上級(五段～)'!F75)</f>
        <v>0</v>
      </c>
      <c r="S370" s="34">
        <f>IF(H370="不合格","",'上級(五段～)'!H75)</f>
        <v>0</v>
      </c>
      <c r="T370" s="34">
        <f>IF(H370="不合格","",'上級(五段～)'!J75)</f>
        <v>0</v>
      </c>
      <c r="U370" t="e">
        <f>IF(H370="不合格",0,VLOOKUP(H370,計算!$U$2:$V$62,2,FALSE))</f>
        <v>#N/A</v>
      </c>
      <c r="V370" t="e">
        <f>IF(U370=0,"不合格",VLOOKUP(U370,計算!$T$3:$V$63,2))</f>
        <v>#N/A</v>
      </c>
      <c r="W370" t="str">
        <f t="shared" si="48"/>
        <v/>
      </c>
      <c r="X370" t="e">
        <f t="shared" si="49"/>
        <v>#N/A</v>
      </c>
      <c r="Y370" t="str">
        <f>IF(D370="","",団体設定!$B$7)</f>
        <v/>
      </c>
      <c r="Z370" t="str">
        <f>IF(D370="","",団体設定!$B$8)</f>
        <v/>
      </c>
    </row>
    <row r="371" spans="1:26" x14ac:dyDescent="0.15">
      <c r="A371">
        <v>370</v>
      </c>
      <c r="B371" s="1" t="str">
        <f>IF(D371="","",'上級(五段～)'!B76)</f>
        <v/>
      </c>
      <c r="C371" s="1" t="str">
        <f>IF(D371="","",'上級(五段～)'!C76)</f>
        <v/>
      </c>
      <c r="D371" t="str">
        <f>'上級(五段～)'!D76&amp;'上級(五段～)'!E76</f>
        <v/>
      </c>
      <c r="E371" t="str">
        <f>IF(D371="","",'上級(五段～)'!F76&amp;"/"&amp;'上級(五段～)'!H76&amp;"/"&amp;'上級(五段～)'!J76)</f>
        <v/>
      </c>
      <c r="F371" s="34" t="str">
        <f>IF(D371="","",団体設定!$B$5&amp;"年"&amp;団体設定!$D$5&amp;団体設定!$E$5&amp;団体設定!$F$5&amp;団体設定!$G$5)</f>
        <v/>
      </c>
      <c r="G371" s="33" t="str">
        <f t="shared" si="43"/>
        <v/>
      </c>
      <c r="H371" t="str">
        <f>'上級(五段～)'!Z76</f>
        <v/>
      </c>
      <c r="I371" t="str">
        <f>IF(D371="","",VLOOKUP(H371,計算!$B$16:$C$219,2,FALSE))</f>
        <v/>
      </c>
      <c r="J371" s="44" t="s">
        <v>66</v>
      </c>
      <c r="K371">
        <f t="shared" si="44"/>
        <v>0</v>
      </c>
      <c r="L371" s="52" t="e">
        <f t="shared" si="45"/>
        <v>#VALUE!</v>
      </c>
      <c r="M371" t="e">
        <f t="shared" si="46"/>
        <v>#VALUE!</v>
      </c>
      <c r="N371" t="str">
        <f t="shared" si="47"/>
        <v/>
      </c>
      <c r="O371" s="34" t="str">
        <f t="shared" si="50"/>
        <v/>
      </c>
      <c r="P371" s="34">
        <f>IF(H371="不合格","",'上級(五段～)'!D76)</f>
        <v>0</v>
      </c>
      <c r="Q371" s="34">
        <f>IF(H371="不合格","",'上級(五段～)'!E76)</f>
        <v>0</v>
      </c>
      <c r="R371" s="34">
        <f>IF(H371="不合格","",'上級(五段～)'!F76)</f>
        <v>0</v>
      </c>
      <c r="S371" s="34">
        <f>IF(H371="不合格","",'上級(五段～)'!H76)</f>
        <v>0</v>
      </c>
      <c r="T371" s="34">
        <f>IF(H371="不合格","",'上級(五段～)'!J76)</f>
        <v>0</v>
      </c>
      <c r="U371" t="e">
        <f>IF(H371="不合格",0,VLOOKUP(H371,計算!$U$2:$V$62,2,FALSE))</f>
        <v>#N/A</v>
      </c>
      <c r="V371" t="e">
        <f>IF(U371=0,"不合格",VLOOKUP(U371,計算!$T$3:$V$63,2))</f>
        <v>#N/A</v>
      </c>
      <c r="W371" t="str">
        <f t="shared" si="48"/>
        <v/>
      </c>
      <c r="X371" t="e">
        <f t="shared" si="49"/>
        <v>#N/A</v>
      </c>
      <c r="Y371" t="str">
        <f>IF(D371="","",団体設定!$B$7)</f>
        <v/>
      </c>
      <c r="Z371" t="str">
        <f>IF(D371="","",団体設定!$B$8)</f>
        <v/>
      </c>
    </row>
    <row r="372" spans="1:26" x14ac:dyDescent="0.15">
      <c r="A372">
        <v>371</v>
      </c>
      <c r="B372" s="1" t="str">
        <f>IF(D372="","",'上級(五段～)'!B77)</f>
        <v/>
      </c>
      <c r="C372" s="1" t="str">
        <f>IF(D372="","",'上級(五段～)'!C77)</f>
        <v/>
      </c>
      <c r="D372" t="str">
        <f>'上級(五段～)'!D77&amp;'上級(五段～)'!E77</f>
        <v/>
      </c>
      <c r="E372" t="str">
        <f>IF(D372="","",'上級(五段～)'!F77&amp;"/"&amp;'上級(五段～)'!H77&amp;"/"&amp;'上級(五段～)'!J77)</f>
        <v/>
      </c>
      <c r="F372" s="34" t="str">
        <f>IF(D372="","",団体設定!$B$5&amp;"年"&amp;団体設定!$D$5&amp;団体設定!$E$5&amp;団体設定!$F$5&amp;団体設定!$G$5)</f>
        <v/>
      </c>
      <c r="G372" s="33" t="str">
        <f t="shared" si="43"/>
        <v/>
      </c>
      <c r="H372" t="str">
        <f>'上級(五段～)'!Z77</f>
        <v/>
      </c>
      <c r="I372" t="str">
        <f>IF(D372="","",VLOOKUP(H372,計算!$B$16:$C$219,2,FALSE))</f>
        <v/>
      </c>
      <c r="J372" s="44" t="s">
        <v>66</v>
      </c>
      <c r="K372">
        <f t="shared" si="44"/>
        <v>0</v>
      </c>
      <c r="L372" s="52" t="e">
        <f t="shared" si="45"/>
        <v>#VALUE!</v>
      </c>
      <c r="M372" t="e">
        <f t="shared" si="46"/>
        <v>#VALUE!</v>
      </c>
      <c r="N372" t="str">
        <f t="shared" si="47"/>
        <v/>
      </c>
      <c r="O372" s="34" t="str">
        <f t="shared" si="50"/>
        <v/>
      </c>
      <c r="P372" s="34">
        <f>IF(H372="不合格","",'上級(五段～)'!D77)</f>
        <v>0</v>
      </c>
      <c r="Q372" s="34">
        <f>IF(H372="不合格","",'上級(五段～)'!E77)</f>
        <v>0</v>
      </c>
      <c r="R372" s="34">
        <f>IF(H372="不合格","",'上級(五段～)'!F77)</f>
        <v>0</v>
      </c>
      <c r="S372" s="34">
        <f>IF(H372="不合格","",'上級(五段～)'!H77)</f>
        <v>0</v>
      </c>
      <c r="T372" s="34">
        <f>IF(H372="不合格","",'上級(五段～)'!J77)</f>
        <v>0</v>
      </c>
      <c r="U372" t="e">
        <f>IF(H372="不合格",0,VLOOKUP(H372,計算!$U$2:$V$62,2,FALSE))</f>
        <v>#N/A</v>
      </c>
      <c r="V372" t="e">
        <f>IF(U372=0,"不合格",VLOOKUP(U372,計算!$T$3:$V$63,2))</f>
        <v>#N/A</v>
      </c>
      <c r="W372" t="str">
        <f t="shared" si="48"/>
        <v/>
      </c>
      <c r="X372" t="e">
        <f t="shared" si="49"/>
        <v>#N/A</v>
      </c>
      <c r="Y372" t="str">
        <f>IF(D372="","",団体設定!$B$7)</f>
        <v/>
      </c>
      <c r="Z372" t="str">
        <f>IF(D372="","",団体設定!$B$8)</f>
        <v/>
      </c>
    </row>
    <row r="373" spans="1:26" x14ac:dyDescent="0.15">
      <c r="A373">
        <v>372</v>
      </c>
      <c r="B373" s="1" t="str">
        <f>IF(D373="","",'上級(五段～)'!B78)</f>
        <v/>
      </c>
      <c r="C373" s="1" t="str">
        <f>IF(D373="","",'上級(五段～)'!C78)</f>
        <v/>
      </c>
      <c r="D373" t="str">
        <f>'上級(五段～)'!D78&amp;'上級(五段～)'!E78</f>
        <v/>
      </c>
      <c r="E373" t="str">
        <f>IF(D373="","",'上級(五段～)'!F78&amp;"/"&amp;'上級(五段～)'!H78&amp;"/"&amp;'上級(五段～)'!J78)</f>
        <v/>
      </c>
      <c r="F373" s="34" t="str">
        <f>IF(D373="","",団体設定!$B$5&amp;"年"&amp;団体設定!$D$5&amp;団体設定!$E$5&amp;団体設定!$F$5&amp;団体設定!$G$5)</f>
        <v/>
      </c>
      <c r="G373" s="33" t="str">
        <f t="shared" si="43"/>
        <v/>
      </c>
      <c r="H373" t="str">
        <f>'上級(五段～)'!Z78</f>
        <v/>
      </c>
      <c r="I373" t="str">
        <f>IF(D373="","",VLOOKUP(H373,計算!$B$16:$C$219,2,FALSE))</f>
        <v/>
      </c>
      <c r="J373" s="44" t="s">
        <v>66</v>
      </c>
      <c r="K373">
        <f t="shared" si="44"/>
        <v>0</v>
      </c>
      <c r="L373" s="52" t="e">
        <f t="shared" si="45"/>
        <v>#VALUE!</v>
      </c>
      <c r="M373" t="e">
        <f t="shared" si="46"/>
        <v>#VALUE!</v>
      </c>
      <c r="N373" t="str">
        <f t="shared" si="47"/>
        <v/>
      </c>
      <c r="O373" s="34" t="str">
        <f t="shared" si="50"/>
        <v/>
      </c>
      <c r="P373" s="34">
        <f>IF(H373="不合格","",'上級(五段～)'!D78)</f>
        <v>0</v>
      </c>
      <c r="Q373" s="34">
        <f>IF(H373="不合格","",'上級(五段～)'!E78)</f>
        <v>0</v>
      </c>
      <c r="R373" s="34">
        <f>IF(H373="不合格","",'上級(五段～)'!F78)</f>
        <v>0</v>
      </c>
      <c r="S373" s="34">
        <f>IF(H373="不合格","",'上級(五段～)'!H78)</f>
        <v>0</v>
      </c>
      <c r="T373" s="34">
        <f>IF(H373="不合格","",'上級(五段～)'!J78)</f>
        <v>0</v>
      </c>
      <c r="U373" t="e">
        <f>IF(H373="不合格",0,VLOOKUP(H373,計算!$U$2:$V$62,2,FALSE))</f>
        <v>#N/A</v>
      </c>
      <c r="V373" t="e">
        <f>IF(U373=0,"不合格",VLOOKUP(U373,計算!$T$3:$V$63,2))</f>
        <v>#N/A</v>
      </c>
      <c r="W373" t="str">
        <f t="shared" si="48"/>
        <v/>
      </c>
      <c r="X373" t="e">
        <f t="shared" si="49"/>
        <v>#N/A</v>
      </c>
      <c r="Y373" t="str">
        <f>IF(D373="","",団体設定!$B$7)</f>
        <v/>
      </c>
      <c r="Z373" t="str">
        <f>IF(D373="","",団体設定!$B$8)</f>
        <v/>
      </c>
    </row>
    <row r="374" spans="1:26" x14ac:dyDescent="0.15">
      <c r="A374">
        <v>373</v>
      </c>
      <c r="B374" s="1" t="str">
        <f>IF(D374="","",'上級(五段～)'!B79)</f>
        <v/>
      </c>
      <c r="C374" s="1" t="str">
        <f>IF(D374="","",'上級(五段～)'!C79)</f>
        <v/>
      </c>
      <c r="D374" t="str">
        <f>'上級(五段～)'!D79&amp;'上級(五段～)'!E79</f>
        <v/>
      </c>
      <c r="E374" t="str">
        <f>IF(D374="","",'上級(五段～)'!F79&amp;"/"&amp;'上級(五段～)'!H79&amp;"/"&amp;'上級(五段～)'!J79)</f>
        <v/>
      </c>
      <c r="F374" s="34" t="str">
        <f>IF(D374="","",団体設定!$B$5&amp;"年"&amp;団体設定!$D$5&amp;団体設定!$E$5&amp;団体設定!$F$5&amp;団体設定!$G$5)</f>
        <v/>
      </c>
      <c r="G374" s="33" t="str">
        <f t="shared" si="43"/>
        <v/>
      </c>
      <c r="H374" t="str">
        <f>'上級(五段～)'!Z79</f>
        <v/>
      </c>
      <c r="I374" t="str">
        <f>IF(D374="","",VLOOKUP(H374,計算!$B$16:$C$219,2,FALSE))</f>
        <v/>
      </c>
      <c r="J374" s="44" t="s">
        <v>66</v>
      </c>
      <c r="K374">
        <f t="shared" si="44"/>
        <v>0</v>
      </c>
      <c r="L374" s="52" t="e">
        <f t="shared" si="45"/>
        <v>#VALUE!</v>
      </c>
      <c r="M374" t="e">
        <f t="shared" si="46"/>
        <v>#VALUE!</v>
      </c>
      <c r="N374" t="str">
        <f t="shared" si="47"/>
        <v/>
      </c>
      <c r="O374" s="34" t="str">
        <f t="shared" si="50"/>
        <v/>
      </c>
      <c r="P374" s="34">
        <f>IF(H374="不合格","",'上級(五段～)'!D79)</f>
        <v>0</v>
      </c>
      <c r="Q374" s="34">
        <f>IF(H374="不合格","",'上級(五段～)'!E79)</f>
        <v>0</v>
      </c>
      <c r="R374" s="34">
        <f>IF(H374="不合格","",'上級(五段～)'!F79)</f>
        <v>0</v>
      </c>
      <c r="S374" s="34">
        <f>IF(H374="不合格","",'上級(五段～)'!H79)</f>
        <v>0</v>
      </c>
      <c r="T374" s="34">
        <f>IF(H374="不合格","",'上級(五段～)'!J79)</f>
        <v>0</v>
      </c>
      <c r="U374" t="e">
        <f>IF(H374="不合格",0,VLOOKUP(H374,計算!$U$2:$V$62,2,FALSE))</f>
        <v>#N/A</v>
      </c>
      <c r="V374" t="e">
        <f>IF(U374=0,"不合格",VLOOKUP(U374,計算!$T$3:$V$63,2))</f>
        <v>#N/A</v>
      </c>
      <c r="W374" t="str">
        <f t="shared" si="48"/>
        <v/>
      </c>
      <c r="X374" t="e">
        <f t="shared" si="49"/>
        <v>#N/A</v>
      </c>
      <c r="Y374" t="str">
        <f>IF(D374="","",団体設定!$B$7)</f>
        <v/>
      </c>
      <c r="Z374" t="str">
        <f>IF(D374="","",団体設定!$B$8)</f>
        <v/>
      </c>
    </row>
    <row r="375" spans="1:26" x14ac:dyDescent="0.15">
      <c r="A375">
        <v>374</v>
      </c>
      <c r="B375" s="1" t="str">
        <f>IF(D375="","",'上級(五段～)'!B80)</f>
        <v/>
      </c>
      <c r="C375" s="1" t="str">
        <f>IF(D375="","",'上級(五段～)'!C80)</f>
        <v/>
      </c>
      <c r="D375" t="str">
        <f>'上級(五段～)'!D80&amp;'上級(五段～)'!E80</f>
        <v/>
      </c>
      <c r="E375" t="str">
        <f>IF(D375="","",'上級(五段～)'!F80&amp;"/"&amp;'上級(五段～)'!H80&amp;"/"&amp;'上級(五段～)'!J80)</f>
        <v/>
      </c>
      <c r="F375" s="34" t="str">
        <f>IF(D375="","",団体設定!$B$5&amp;"年"&amp;団体設定!$D$5&amp;団体設定!$E$5&amp;団体設定!$F$5&amp;団体設定!$G$5)</f>
        <v/>
      </c>
      <c r="G375" s="33" t="str">
        <f t="shared" si="43"/>
        <v/>
      </c>
      <c r="H375" t="str">
        <f>'上級(五段～)'!Z80</f>
        <v/>
      </c>
      <c r="I375" t="str">
        <f>IF(D375="","",VLOOKUP(H375,計算!$B$16:$C$219,2,FALSE))</f>
        <v/>
      </c>
      <c r="J375" s="44" t="s">
        <v>66</v>
      </c>
      <c r="K375">
        <f t="shared" si="44"/>
        <v>0</v>
      </c>
      <c r="L375" s="52" t="e">
        <f t="shared" si="45"/>
        <v>#VALUE!</v>
      </c>
      <c r="M375" t="e">
        <f t="shared" si="46"/>
        <v>#VALUE!</v>
      </c>
      <c r="N375" t="str">
        <f t="shared" si="47"/>
        <v/>
      </c>
      <c r="O375" s="34" t="str">
        <f t="shared" si="50"/>
        <v/>
      </c>
      <c r="P375" s="34">
        <f>IF(H375="不合格","",'上級(五段～)'!D80)</f>
        <v>0</v>
      </c>
      <c r="Q375" s="34">
        <f>IF(H375="不合格","",'上級(五段～)'!E80)</f>
        <v>0</v>
      </c>
      <c r="R375" s="34">
        <f>IF(H375="不合格","",'上級(五段～)'!F80)</f>
        <v>0</v>
      </c>
      <c r="S375" s="34">
        <f>IF(H375="不合格","",'上級(五段～)'!H80)</f>
        <v>0</v>
      </c>
      <c r="T375" s="34">
        <f>IF(H375="不合格","",'上級(五段～)'!J80)</f>
        <v>0</v>
      </c>
      <c r="U375" t="e">
        <f>IF(H375="不合格",0,VLOOKUP(H375,計算!$U$2:$V$62,2,FALSE))</f>
        <v>#N/A</v>
      </c>
      <c r="V375" t="e">
        <f>IF(U375=0,"不合格",VLOOKUP(U375,計算!$T$3:$V$63,2))</f>
        <v>#N/A</v>
      </c>
      <c r="W375" t="str">
        <f t="shared" si="48"/>
        <v/>
      </c>
      <c r="X375" t="e">
        <f t="shared" si="49"/>
        <v>#N/A</v>
      </c>
      <c r="Y375" t="str">
        <f>IF(D375="","",団体設定!$B$7)</f>
        <v/>
      </c>
      <c r="Z375" t="str">
        <f>IF(D375="","",団体設定!$B$8)</f>
        <v/>
      </c>
    </row>
    <row r="376" spans="1:26" x14ac:dyDescent="0.15">
      <c r="A376">
        <v>375</v>
      </c>
      <c r="B376" s="1" t="str">
        <f>IF(D376="","",'上級(五段～)'!B81)</f>
        <v/>
      </c>
      <c r="C376" s="1" t="str">
        <f>IF(D376="","",'上級(五段～)'!C81)</f>
        <v/>
      </c>
      <c r="D376" t="str">
        <f>'上級(五段～)'!D81&amp;'上級(五段～)'!E81</f>
        <v/>
      </c>
      <c r="E376" t="str">
        <f>IF(D376="","",'上級(五段～)'!F81&amp;"/"&amp;'上級(五段～)'!H81&amp;"/"&amp;'上級(五段～)'!J81)</f>
        <v/>
      </c>
      <c r="F376" s="34" t="str">
        <f>IF(D376="","",団体設定!$B$5&amp;"年"&amp;団体設定!$D$5&amp;団体設定!$E$5&amp;団体設定!$F$5&amp;団体設定!$G$5)</f>
        <v/>
      </c>
      <c r="G376" s="33" t="str">
        <f t="shared" si="43"/>
        <v/>
      </c>
      <c r="H376" t="str">
        <f>'上級(五段～)'!Z81</f>
        <v/>
      </c>
      <c r="I376" t="str">
        <f>IF(D376="","",VLOOKUP(H376,計算!$B$16:$C$219,2,FALSE))</f>
        <v/>
      </c>
      <c r="J376" s="44" t="s">
        <v>66</v>
      </c>
      <c r="K376">
        <f t="shared" si="44"/>
        <v>0</v>
      </c>
      <c r="L376" s="52" t="e">
        <f t="shared" si="45"/>
        <v>#VALUE!</v>
      </c>
      <c r="M376" t="e">
        <f t="shared" si="46"/>
        <v>#VALUE!</v>
      </c>
      <c r="N376" t="str">
        <f t="shared" si="47"/>
        <v/>
      </c>
      <c r="O376" s="34" t="str">
        <f t="shared" si="50"/>
        <v/>
      </c>
      <c r="P376" s="34">
        <f>IF(H376="不合格","",'上級(五段～)'!D81)</f>
        <v>0</v>
      </c>
      <c r="Q376" s="34">
        <f>IF(H376="不合格","",'上級(五段～)'!E81)</f>
        <v>0</v>
      </c>
      <c r="R376" s="34">
        <f>IF(H376="不合格","",'上級(五段～)'!F81)</f>
        <v>0</v>
      </c>
      <c r="S376" s="34">
        <f>IF(H376="不合格","",'上級(五段～)'!H81)</f>
        <v>0</v>
      </c>
      <c r="T376" s="34">
        <f>IF(H376="不合格","",'上級(五段～)'!J81)</f>
        <v>0</v>
      </c>
      <c r="U376" t="e">
        <f>IF(H376="不合格",0,VLOOKUP(H376,計算!$U$2:$V$62,2,FALSE))</f>
        <v>#N/A</v>
      </c>
      <c r="V376" t="e">
        <f>IF(U376=0,"不合格",VLOOKUP(U376,計算!$T$3:$V$63,2))</f>
        <v>#N/A</v>
      </c>
      <c r="W376" t="str">
        <f t="shared" si="48"/>
        <v/>
      </c>
      <c r="X376" t="e">
        <f t="shared" si="49"/>
        <v>#N/A</v>
      </c>
      <c r="Y376" t="str">
        <f>IF(D376="","",団体設定!$B$7)</f>
        <v/>
      </c>
      <c r="Z376" t="str">
        <f>IF(D376="","",団体設定!$B$8)</f>
        <v/>
      </c>
    </row>
    <row r="377" spans="1:26" x14ac:dyDescent="0.15">
      <c r="A377">
        <v>376</v>
      </c>
      <c r="B377" s="1" t="str">
        <f>IF(D377="","",'上級(五段～)'!B82)</f>
        <v/>
      </c>
      <c r="C377" s="1" t="str">
        <f>IF(D377="","",'上級(五段～)'!C82)</f>
        <v/>
      </c>
      <c r="D377" t="str">
        <f>'上級(五段～)'!D82&amp;'上級(五段～)'!E82</f>
        <v/>
      </c>
      <c r="E377" t="str">
        <f>IF(D377="","",'上級(五段～)'!F82&amp;"/"&amp;'上級(五段～)'!H82&amp;"/"&amp;'上級(五段～)'!J82)</f>
        <v/>
      </c>
      <c r="F377" s="34" t="str">
        <f>IF(D377="","",団体設定!$B$5&amp;"年"&amp;団体設定!$D$5&amp;団体設定!$E$5&amp;団体設定!$F$5&amp;団体設定!$G$5)</f>
        <v/>
      </c>
      <c r="G377" s="33" t="str">
        <f t="shared" si="43"/>
        <v/>
      </c>
      <c r="H377" t="str">
        <f>'上級(五段～)'!Z82</f>
        <v/>
      </c>
      <c r="I377" t="str">
        <f>IF(D377="","",VLOOKUP(H377,計算!$B$16:$C$219,2,FALSE))</f>
        <v/>
      </c>
      <c r="J377" s="44" t="s">
        <v>66</v>
      </c>
      <c r="K377">
        <f t="shared" si="44"/>
        <v>0</v>
      </c>
      <c r="L377" s="52" t="e">
        <f t="shared" si="45"/>
        <v>#VALUE!</v>
      </c>
      <c r="M377" t="e">
        <f t="shared" si="46"/>
        <v>#VALUE!</v>
      </c>
      <c r="N377" t="str">
        <f t="shared" si="47"/>
        <v/>
      </c>
      <c r="O377" s="34" t="str">
        <f t="shared" si="50"/>
        <v/>
      </c>
      <c r="P377" s="34">
        <f>IF(H377="不合格","",'上級(五段～)'!D82)</f>
        <v>0</v>
      </c>
      <c r="Q377" s="34">
        <f>IF(H377="不合格","",'上級(五段～)'!E82)</f>
        <v>0</v>
      </c>
      <c r="R377" s="34">
        <f>IF(H377="不合格","",'上級(五段～)'!F82)</f>
        <v>0</v>
      </c>
      <c r="S377" s="34">
        <f>IF(H377="不合格","",'上級(五段～)'!H82)</f>
        <v>0</v>
      </c>
      <c r="T377" s="34">
        <f>IF(H377="不合格","",'上級(五段～)'!J82)</f>
        <v>0</v>
      </c>
      <c r="U377" t="e">
        <f>IF(H377="不合格",0,VLOOKUP(H377,計算!$U$2:$V$62,2,FALSE))</f>
        <v>#N/A</v>
      </c>
      <c r="V377" t="e">
        <f>IF(U377=0,"不合格",VLOOKUP(U377,計算!$T$3:$V$63,2))</f>
        <v>#N/A</v>
      </c>
      <c r="W377" t="str">
        <f t="shared" si="48"/>
        <v/>
      </c>
      <c r="X377" t="e">
        <f t="shared" si="49"/>
        <v>#N/A</v>
      </c>
      <c r="Y377" t="str">
        <f>IF(D377="","",団体設定!$B$7)</f>
        <v/>
      </c>
      <c r="Z377" t="str">
        <f>IF(D377="","",団体設定!$B$8)</f>
        <v/>
      </c>
    </row>
    <row r="378" spans="1:26" x14ac:dyDescent="0.15">
      <c r="A378">
        <v>377</v>
      </c>
      <c r="B378" s="1" t="str">
        <f>IF(D378="","",'上級(五段～)'!B83)</f>
        <v/>
      </c>
      <c r="C378" s="1" t="str">
        <f>IF(D378="","",'上級(五段～)'!C83)</f>
        <v/>
      </c>
      <c r="D378" t="str">
        <f>'上級(五段～)'!D83&amp;'上級(五段～)'!E83</f>
        <v/>
      </c>
      <c r="E378" t="str">
        <f>IF(D378="","",'上級(五段～)'!F83&amp;"/"&amp;'上級(五段～)'!H83&amp;"/"&amp;'上級(五段～)'!J83)</f>
        <v/>
      </c>
      <c r="F378" s="34" t="str">
        <f>IF(D378="","",団体設定!$B$5&amp;"年"&amp;団体設定!$D$5&amp;団体設定!$E$5&amp;団体設定!$F$5&amp;団体設定!$G$5)</f>
        <v/>
      </c>
      <c r="G378" s="33" t="str">
        <f t="shared" si="43"/>
        <v/>
      </c>
      <c r="H378" t="str">
        <f>'上級(五段～)'!Z83</f>
        <v/>
      </c>
      <c r="I378" t="str">
        <f>IF(D378="","",VLOOKUP(H378,計算!$B$16:$C$219,2,FALSE))</f>
        <v/>
      </c>
      <c r="J378" s="44" t="s">
        <v>66</v>
      </c>
      <c r="K378">
        <f t="shared" si="44"/>
        <v>0</v>
      </c>
      <c r="L378" s="52" t="e">
        <f t="shared" si="45"/>
        <v>#VALUE!</v>
      </c>
      <c r="M378" t="e">
        <f t="shared" si="46"/>
        <v>#VALUE!</v>
      </c>
      <c r="N378" t="str">
        <f t="shared" si="47"/>
        <v/>
      </c>
      <c r="O378" s="34" t="str">
        <f t="shared" si="50"/>
        <v/>
      </c>
      <c r="P378" s="34">
        <f>IF(H378="不合格","",'上級(五段～)'!D83)</f>
        <v>0</v>
      </c>
      <c r="Q378" s="34">
        <f>IF(H378="不合格","",'上級(五段～)'!E83)</f>
        <v>0</v>
      </c>
      <c r="R378" s="34">
        <f>IF(H378="不合格","",'上級(五段～)'!F83)</f>
        <v>0</v>
      </c>
      <c r="S378" s="34">
        <f>IF(H378="不合格","",'上級(五段～)'!H83)</f>
        <v>0</v>
      </c>
      <c r="T378" s="34">
        <f>IF(H378="不合格","",'上級(五段～)'!J83)</f>
        <v>0</v>
      </c>
      <c r="U378" t="e">
        <f>IF(H378="不合格",0,VLOOKUP(H378,計算!$U$2:$V$62,2,FALSE))</f>
        <v>#N/A</v>
      </c>
      <c r="V378" t="e">
        <f>IF(U378=0,"不合格",VLOOKUP(U378,計算!$T$3:$V$63,2))</f>
        <v>#N/A</v>
      </c>
      <c r="W378" t="str">
        <f t="shared" si="48"/>
        <v/>
      </c>
      <c r="X378" t="e">
        <f t="shared" si="49"/>
        <v>#N/A</v>
      </c>
      <c r="Y378" t="str">
        <f>IF(D378="","",団体設定!$B$7)</f>
        <v/>
      </c>
      <c r="Z378" t="str">
        <f>IF(D378="","",団体設定!$B$8)</f>
        <v/>
      </c>
    </row>
    <row r="379" spans="1:26" x14ac:dyDescent="0.15">
      <c r="A379">
        <v>378</v>
      </c>
      <c r="B379" s="1" t="str">
        <f>IF(D379="","",'上級(五段～)'!B84)</f>
        <v/>
      </c>
      <c r="C379" s="1" t="str">
        <f>IF(D379="","",'上級(五段～)'!C84)</f>
        <v/>
      </c>
      <c r="D379" t="str">
        <f>'上級(五段～)'!D84&amp;'上級(五段～)'!E84</f>
        <v/>
      </c>
      <c r="E379" t="str">
        <f>IF(D379="","",'上級(五段～)'!F84&amp;"/"&amp;'上級(五段～)'!H84&amp;"/"&amp;'上級(五段～)'!J84)</f>
        <v/>
      </c>
      <c r="F379" s="34" t="str">
        <f>IF(D379="","",団体設定!$B$5&amp;"年"&amp;団体設定!$D$5&amp;団体設定!$E$5&amp;団体設定!$F$5&amp;団体設定!$G$5)</f>
        <v/>
      </c>
      <c r="G379" s="33" t="str">
        <f t="shared" si="43"/>
        <v/>
      </c>
      <c r="H379" t="str">
        <f>'上級(五段～)'!Z84</f>
        <v/>
      </c>
      <c r="I379" t="str">
        <f>IF(D379="","",VLOOKUP(H379,計算!$B$16:$C$219,2,FALSE))</f>
        <v/>
      </c>
      <c r="J379" s="44" t="s">
        <v>66</v>
      </c>
      <c r="K379">
        <f t="shared" si="44"/>
        <v>0</v>
      </c>
      <c r="L379" s="52" t="e">
        <f t="shared" si="45"/>
        <v>#VALUE!</v>
      </c>
      <c r="M379" t="e">
        <f t="shared" si="46"/>
        <v>#VALUE!</v>
      </c>
      <c r="N379" t="str">
        <f t="shared" si="47"/>
        <v/>
      </c>
      <c r="O379" s="34" t="str">
        <f t="shared" si="50"/>
        <v/>
      </c>
      <c r="P379" s="34">
        <f>IF(H379="不合格","",'上級(五段～)'!D84)</f>
        <v>0</v>
      </c>
      <c r="Q379" s="34">
        <f>IF(H379="不合格","",'上級(五段～)'!E84)</f>
        <v>0</v>
      </c>
      <c r="R379" s="34">
        <f>IF(H379="不合格","",'上級(五段～)'!F84)</f>
        <v>0</v>
      </c>
      <c r="S379" s="34">
        <f>IF(H379="不合格","",'上級(五段～)'!H84)</f>
        <v>0</v>
      </c>
      <c r="T379" s="34">
        <f>IF(H379="不合格","",'上級(五段～)'!J84)</f>
        <v>0</v>
      </c>
      <c r="U379" t="e">
        <f>IF(H379="不合格",0,VLOOKUP(H379,計算!$U$2:$V$62,2,FALSE))</f>
        <v>#N/A</v>
      </c>
      <c r="V379" t="e">
        <f>IF(U379=0,"不合格",VLOOKUP(U379,計算!$T$3:$V$63,2))</f>
        <v>#N/A</v>
      </c>
      <c r="W379" t="str">
        <f t="shared" si="48"/>
        <v/>
      </c>
      <c r="X379" t="e">
        <f t="shared" si="49"/>
        <v>#N/A</v>
      </c>
      <c r="Y379" t="str">
        <f>IF(D379="","",団体設定!$B$7)</f>
        <v/>
      </c>
      <c r="Z379" t="str">
        <f>IF(D379="","",団体設定!$B$8)</f>
        <v/>
      </c>
    </row>
    <row r="380" spans="1:26" x14ac:dyDescent="0.15">
      <c r="A380">
        <v>379</v>
      </c>
      <c r="B380" s="1" t="str">
        <f>IF(D380="","",'上級(五段～)'!B85)</f>
        <v/>
      </c>
      <c r="C380" s="1" t="str">
        <f>IF(D380="","",'上級(五段～)'!C85)</f>
        <v/>
      </c>
      <c r="D380" t="str">
        <f>'上級(五段～)'!D85&amp;'上級(五段～)'!E85</f>
        <v/>
      </c>
      <c r="E380" t="str">
        <f>IF(D380="","",'上級(五段～)'!F85&amp;"/"&amp;'上級(五段～)'!H85&amp;"/"&amp;'上級(五段～)'!J85)</f>
        <v/>
      </c>
      <c r="F380" s="34" t="str">
        <f>IF(D380="","",団体設定!$B$5&amp;"年"&amp;団体設定!$D$5&amp;団体設定!$E$5&amp;団体設定!$F$5&amp;団体設定!$G$5)</f>
        <v/>
      </c>
      <c r="G380" s="33" t="str">
        <f t="shared" si="43"/>
        <v/>
      </c>
      <c r="H380" t="str">
        <f>'上級(五段～)'!Z85</f>
        <v/>
      </c>
      <c r="I380" t="str">
        <f>IF(D380="","",VLOOKUP(H380,計算!$B$16:$C$219,2,FALSE))</f>
        <v/>
      </c>
      <c r="J380" s="44" t="s">
        <v>66</v>
      </c>
      <c r="K380">
        <f t="shared" si="44"/>
        <v>0</v>
      </c>
      <c r="L380" s="52" t="e">
        <f t="shared" si="45"/>
        <v>#VALUE!</v>
      </c>
      <c r="M380" t="e">
        <f t="shared" si="46"/>
        <v>#VALUE!</v>
      </c>
      <c r="N380" t="str">
        <f t="shared" si="47"/>
        <v/>
      </c>
      <c r="O380" s="34" t="str">
        <f t="shared" si="50"/>
        <v/>
      </c>
      <c r="P380" s="34">
        <f>IF(H380="不合格","",'上級(五段～)'!D85)</f>
        <v>0</v>
      </c>
      <c r="Q380" s="34">
        <f>IF(H380="不合格","",'上級(五段～)'!E85)</f>
        <v>0</v>
      </c>
      <c r="R380" s="34">
        <f>IF(H380="不合格","",'上級(五段～)'!F85)</f>
        <v>0</v>
      </c>
      <c r="S380" s="34">
        <f>IF(H380="不合格","",'上級(五段～)'!H85)</f>
        <v>0</v>
      </c>
      <c r="T380" s="34">
        <f>IF(H380="不合格","",'上級(五段～)'!J85)</f>
        <v>0</v>
      </c>
      <c r="U380" t="e">
        <f>IF(H380="不合格",0,VLOOKUP(H380,計算!$U$2:$V$62,2,FALSE))</f>
        <v>#N/A</v>
      </c>
      <c r="V380" t="e">
        <f>IF(U380=0,"不合格",VLOOKUP(U380,計算!$T$3:$V$63,2))</f>
        <v>#N/A</v>
      </c>
      <c r="W380" t="str">
        <f t="shared" si="48"/>
        <v/>
      </c>
      <c r="X380" t="e">
        <f t="shared" si="49"/>
        <v>#N/A</v>
      </c>
      <c r="Y380" t="str">
        <f>IF(D380="","",団体設定!$B$7)</f>
        <v/>
      </c>
      <c r="Z380" t="str">
        <f>IF(D380="","",団体設定!$B$8)</f>
        <v/>
      </c>
    </row>
    <row r="381" spans="1:26" x14ac:dyDescent="0.15">
      <c r="A381">
        <v>380</v>
      </c>
      <c r="B381" s="1" t="str">
        <f>IF(D381="","",'上級(五段～)'!B86)</f>
        <v/>
      </c>
      <c r="C381" s="1" t="str">
        <f>IF(D381="","",'上級(五段～)'!C86)</f>
        <v/>
      </c>
      <c r="D381" t="str">
        <f>'上級(五段～)'!D86&amp;'上級(五段～)'!E86</f>
        <v/>
      </c>
      <c r="E381" t="str">
        <f>IF(D381="","",'上級(五段～)'!F86&amp;"/"&amp;'上級(五段～)'!H86&amp;"/"&amp;'上級(五段～)'!J86)</f>
        <v/>
      </c>
      <c r="F381" s="34" t="str">
        <f>IF(D381="","",団体設定!$B$5&amp;"年"&amp;団体設定!$D$5&amp;団体設定!$E$5&amp;団体設定!$F$5&amp;団体設定!$G$5)</f>
        <v/>
      </c>
      <c r="G381" s="33" t="str">
        <f t="shared" si="43"/>
        <v/>
      </c>
      <c r="H381" t="str">
        <f>'上級(五段～)'!Z86</f>
        <v/>
      </c>
      <c r="I381" t="str">
        <f>IF(D381="","",VLOOKUP(H381,計算!$B$16:$C$219,2,FALSE))</f>
        <v/>
      </c>
      <c r="J381" s="44" t="s">
        <v>66</v>
      </c>
      <c r="K381">
        <f t="shared" si="44"/>
        <v>0</v>
      </c>
      <c r="L381" s="52" t="e">
        <f t="shared" si="45"/>
        <v>#VALUE!</v>
      </c>
      <c r="M381" t="e">
        <f t="shared" si="46"/>
        <v>#VALUE!</v>
      </c>
      <c r="N381" t="str">
        <f t="shared" si="47"/>
        <v/>
      </c>
      <c r="O381" s="34" t="str">
        <f t="shared" si="50"/>
        <v/>
      </c>
      <c r="P381" s="34">
        <f>IF(H381="不合格","",'上級(五段～)'!D86)</f>
        <v>0</v>
      </c>
      <c r="Q381" s="34">
        <f>IF(H381="不合格","",'上級(五段～)'!E86)</f>
        <v>0</v>
      </c>
      <c r="R381" s="34">
        <f>IF(H381="不合格","",'上級(五段～)'!F86)</f>
        <v>0</v>
      </c>
      <c r="S381" s="34">
        <f>IF(H381="不合格","",'上級(五段～)'!H86)</f>
        <v>0</v>
      </c>
      <c r="T381" s="34">
        <f>IF(H381="不合格","",'上級(五段～)'!J86)</f>
        <v>0</v>
      </c>
      <c r="U381" t="e">
        <f>IF(H381="不合格",0,VLOOKUP(H381,計算!$U$2:$V$62,2,FALSE))</f>
        <v>#N/A</v>
      </c>
      <c r="V381" t="e">
        <f>IF(U381=0,"不合格",VLOOKUP(U381,計算!$T$3:$V$63,2))</f>
        <v>#N/A</v>
      </c>
      <c r="W381" t="str">
        <f t="shared" si="48"/>
        <v/>
      </c>
      <c r="X381" t="e">
        <f t="shared" si="49"/>
        <v>#N/A</v>
      </c>
      <c r="Y381" t="str">
        <f>IF(D381="","",団体設定!$B$7)</f>
        <v/>
      </c>
      <c r="Z381" t="str">
        <f>IF(D381="","",団体設定!$B$8)</f>
        <v/>
      </c>
    </row>
    <row r="382" spans="1:26" x14ac:dyDescent="0.15">
      <c r="A382">
        <v>381</v>
      </c>
      <c r="B382" s="1" t="str">
        <f>IF(D382="","",'上級(五段～)'!B87)</f>
        <v/>
      </c>
      <c r="C382" s="1" t="str">
        <f>IF(D382="","",'上級(五段～)'!C87)</f>
        <v/>
      </c>
      <c r="D382" t="str">
        <f>'上級(五段～)'!D87&amp;'上級(五段～)'!E87</f>
        <v/>
      </c>
      <c r="E382" t="str">
        <f>IF(D382="","",'上級(五段～)'!F87&amp;"/"&amp;'上級(五段～)'!H87&amp;"/"&amp;'上級(五段～)'!J87)</f>
        <v/>
      </c>
      <c r="F382" s="34" t="str">
        <f>IF(D382="","",団体設定!$B$5&amp;"年"&amp;団体設定!$D$5&amp;団体設定!$E$5&amp;団体設定!$F$5&amp;団体設定!$G$5)</f>
        <v/>
      </c>
      <c r="G382" s="33" t="str">
        <f t="shared" si="43"/>
        <v/>
      </c>
      <c r="H382" t="str">
        <f>'上級(五段～)'!Z87</f>
        <v/>
      </c>
      <c r="I382" t="str">
        <f>IF(D382="","",VLOOKUP(H382,計算!$B$16:$C$219,2,FALSE))</f>
        <v/>
      </c>
      <c r="J382" s="44" t="s">
        <v>66</v>
      </c>
      <c r="K382">
        <f t="shared" si="44"/>
        <v>0</v>
      </c>
      <c r="L382" s="52" t="e">
        <f t="shared" si="45"/>
        <v>#VALUE!</v>
      </c>
      <c r="M382" t="e">
        <f t="shared" si="46"/>
        <v>#VALUE!</v>
      </c>
      <c r="N382" t="str">
        <f t="shared" si="47"/>
        <v/>
      </c>
      <c r="O382" s="34" t="str">
        <f t="shared" si="50"/>
        <v/>
      </c>
      <c r="P382" s="34">
        <f>IF(H382="不合格","",'上級(五段～)'!D87)</f>
        <v>0</v>
      </c>
      <c r="Q382" s="34">
        <f>IF(H382="不合格","",'上級(五段～)'!E87)</f>
        <v>0</v>
      </c>
      <c r="R382" s="34">
        <f>IF(H382="不合格","",'上級(五段～)'!F87)</f>
        <v>0</v>
      </c>
      <c r="S382" s="34">
        <f>IF(H382="不合格","",'上級(五段～)'!H87)</f>
        <v>0</v>
      </c>
      <c r="T382" s="34">
        <f>IF(H382="不合格","",'上級(五段～)'!J87)</f>
        <v>0</v>
      </c>
      <c r="U382" t="e">
        <f>IF(H382="不合格",0,VLOOKUP(H382,計算!$U$2:$V$62,2,FALSE))</f>
        <v>#N/A</v>
      </c>
      <c r="V382" t="e">
        <f>IF(U382=0,"不合格",VLOOKUP(U382,計算!$T$3:$V$63,2))</f>
        <v>#N/A</v>
      </c>
      <c r="W382" t="str">
        <f t="shared" si="48"/>
        <v/>
      </c>
      <c r="X382" t="e">
        <f t="shared" si="49"/>
        <v>#N/A</v>
      </c>
      <c r="Y382" t="str">
        <f>IF(D382="","",団体設定!$B$7)</f>
        <v/>
      </c>
      <c r="Z382" t="str">
        <f>IF(D382="","",団体設定!$B$8)</f>
        <v/>
      </c>
    </row>
    <row r="383" spans="1:26" x14ac:dyDescent="0.15">
      <c r="A383">
        <v>382</v>
      </c>
      <c r="B383" s="1" t="str">
        <f>IF(D383="","",'上級(五段～)'!B88)</f>
        <v/>
      </c>
      <c r="C383" s="1" t="str">
        <f>IF(D383="","",'上級(五段～)'!C88)</f>
        <v/>
      </c>
      <c r="D383" t="str">
        <f>'上級(五段～)'!D88&amp;'上級(五段～)'!E88</f>
        <v/>
      </c>
      <c r="E383" t="str">
        <f>IF(D383="","",'上級(五段～)'!F88&amp;"/"&amp;'上級(五段～)'!H88&amp;"/"&amp;'上級(五段～)'!J88)</f>
        <v/>
      </c>
      <c r="F383" s="34" t="str">
        <f>IF(D383="","",団体設定!$B$5&amp;"年"&amp;団体設定!$D$5&amp;団体設定!$E$5&amp;団体設定!$F$5&amp;団体設定!$G$5)</f>
        <v/>
      </c>
      <c r="G383" s="33" t="str">
        <f t="shared" si="43"/>
        <v/>
      </c>
      <c r="H383" t="str">
        <f>'上級(五段～)'!Z88</f>
        <v/>
      </c>
      <c r="I383" t="str">
        <f>IF(D383="","",VLOOKUP(H383,計算!$B$16:$C$219,2,FALSE))</f>
        <v/>
      </c>
      <c r="J383" s="44" t="s">
        <v>66</v>
      </c>
      <c r="K383">
        <f t="shared" si="44"/>
        <v>0</v>
      </c>
      <c r="L383" s="52" t="e">
        <f t="shared" si="45"/>
        <v>#VALUE!</v>
      </c>
      <c r="M383" t="e">
        <f t="shared" si="46"/>
        <v>#VALUE!</v>
      </c>
      <c r="N383" t="str">
        <f t="shared" si="47"/>
        <v/>
      </c>
      <c r="O383" s="34" t="str">
        <f t="shared" si="50"/>
        <v/>
      </c>
      <c r="P383" s="34">
        <f>IF(H383="不合格","",'上級(五段～)'!D88)</f>
        <v>0</v>
      </c>
      <c r="Q383" s="34">
        <f>IF(H383="不合格","",'上級(五段～)'!E88)</f>
        <v>0</v>
      </c>
      <c r="R383" s="34">
        <f>IF(H383="不合格","",'上級(五段～)'!F88)</f>
        <v>0</v>
      </c>
      <c r="S383" s="34">
        <f>IF(H383="不合格","",'上級(五段～)'!H88)</f>
        <v>0</v>
      </c>
      <c r="T383" s="34">
        <f>IF(H383="不合格","",'上級(五段～)'!J88)</f>
        <v>0</v>
      </c>
      <c r="U383" t="e">
        <f>IF(H383="不合格",0,VLOOKUP(H383,計算!$U$2:$V$62,2,FALSE))</f>
        <v>#N/A</v>
      </c>
      <c r="V383" t="e">
        <f>IF(U383=0,"不合格",VLOOKUP(U383,計算!$T$3:$V$63,2))</f>
        <v>#N/A</v>
      </c>
      <c r="W383" t="str">
        <f t="shared" si="48"/>
        <v/>
      </c>
      <c r="X383" t="e">
        <f t="shared" si="49"/>
        <v>#N/A</v>
      </c>
      <c r="Y383" t="str">
        <f>IF(D383="","",団体設定!$B$7)</f>
        <v/>
      </c>
      <c r="Z383" t="str">
        <f>IF(D383="","",団体設定!$B$8)</f>
        <v/>
      </c>
    </row>
    <row r="384" spans="1:26" x14ac:dyDescent="0.15">
      <c r="A384">
        <v>383</v>
      </c>
      <c r="B384" s="1" t="str">
        <f>IF(D384="","",'上級(五段～)'!B89)</f>
        <v/>
      </c>
      <c r="C384" s="1" t="str">
        <f>IF(D384="","",'上級(五段～)'!C89)</f>
        <v/>
      </c>
      <c r="D384" t="str">
        <f>'上級(五段～)'!D89&amp;'上級(五段～)'!E89</f>
        <v/>
      </c>
      <c r="E384" t="str">
        <f>IF(D384="","",'上級(五段～)'!F89&amp;"/"&amp;'上級(五段～)'!H89&amp;"/"&amp;'上級(五段～)'!J89)</f>
        <v/>
      </c>
      <c r="F384" s="34" t="str">
        <f>IF(D384="","",団体設定!$B$5&amp;"年"&amp;団体設定!$D$5&amp;団体設定!$E$5&amp;団体設定!$F$5&amp;団体設定!$G$5)</f>
        <v/>
      </c>
      <c r="G384" s="33" t="str">
        <f t="shared" si="43"/>
        <v/>
      </c>
      <c r="H384" t="str">
        <f>'上級(五段～)'!Z89</f>
        <v/>
      </c>
      <c r="I384" t="str">
        <f>IF(D384="","",VLOOKUP(H384,計算!$B$16:$C$219,2,FALSE))</f>
        <v/>
      </c>
      <c r="J384" s="44" t="s">
        <v>66</v>
      </c>
      <c r="K384">
        <f t="shared" si="44"/>
        <v>0</v>
      </c>
      <c r="L384" s="52" t="e">
        <f t="shared" si="45"/>
        <v>#VALUE!</v>
      </c>
      <c r="M384" t="e">
        <f t="shared" si="46"/>
        <v>#VALUE!</v>
      </c>
      <c r="N384" t="str">
        <f t="shared" si="47"/>
        <v/>
      </c>
      <c r="O384" s="34" t="str">
        <f t="shared" si="50"/>
        <v/>
      </c>
      <c r="P384" s="34">
        <f>IF(H384="不合格","",'上級(五段～)'!D89)</f>
        <v>0</v>
      </c>
      <c r="Q384" s="34">
        <f>IF(H384="不合格","",'上級(五段～)'!E89)</f>
        <v>0</v>
      </c>
      <c r="R384" s="34">
        <f>IF(H384="不合格","",'上級(五段～)'!F89)</f>
        <v>0</v>
      </c>
      <c r="S384" s="34">
        <f>IF(H384="不合格","",'上級(五段～)'!H89)</f>
        <v>0</v>
      </c>
      <c r="T384" s="34">
        <f>IF(H384="不合格","",'上級(五段～)'!J89)</f>
        <v>0</v>
      </c>
      <c r="U384" t="e">
        <f>IF(H384="不合格",0,VLOOKUP(H384,計算!$U$2:$V$62,2,FALSE))</f>
        <v>#N/A</v>
      </c>
      <c r="V384" t="e">
        <f>IF(U384=0,"不合格",VLOOKUP(U384,計算!$T$3:$V$63,2))</f>
        <v>#N/A</v>
      </c>
      <c r="W384" t="str">
        <f t="shared" si="48"/>
        <v/>
      </c>
      <c r="X384" t="e">
        <f t="shared" si="49"/>
        <v>#N/A</v>
      </c>
      <c r="Y384" t="str">
        <f>IF(D384="","",団体設定!$B$7)</f>
        <v/>
      </c>
      <c r="Z384" t="str">
        <f>IF(D384="","",団体設定!$B$8)</f>
        <v/>
      </c>
    </row>
    <row r="385" spans="1:26" x14ac:dyDescent="0.15">
      <c r="A385">
        <v>384</v>
      </c>
      <c r="B385" s="1" t="str">
        <f>IF(D385="","",'上級(五段～)'!B90)</f>
        <v/>
      </c>
      <c r="C385" s="1" t="str">
        <f>IF(D385="","",'上級(五段～)'!C90)</f>
        <v/>
      </c>
      <c r="D385" t="str">
        <f>'上級(五段～)'!D90&amp;'上級(五段～)'!E90</f>
        <v/>
      </c>
      <c r="E385" t="str">
        <f>IF(D385="","",'上級(五段～)'!F90&amp;"/"&amp;'上級(五段～)'!H90&amp;"/"&amp;'上級(五段～)'!J90)</f>
        <v/>
      </c>
      <c r="F385" s="34" t="str">
        <f>IF(D385="","",団体設定!$B$5&amp;"年"&amp;団体設定!$D$5&amp;団体設定!$E$5&amp;団体設定!$F$5&amp;団体設定!$G$5)</f>
        <v/>
      </c>
      <c r="G385" s="33" t="str">
        <f t="shared" si="43"/>
        <v/>
      </c>
      <c r="H385" t="str">
        <f>'上級(五段～)'!Z90</f>
        <v/>
      </c>
      <c r="I385" t="str">
        <f>IF(D385="","",VLOOKUP(H385,計算!$B$16:$C$219,2,FALSE))</f>
        <v/>
      </c>
      <c r="J385" s="44" t="s">
        <v>66</v>
      </c>
      <c r="K385">
        <f t="shared" si="44"/>
        <v>0</v>
      </c>
      <c r="L385" s="52" t="e">
        <f t="shared" si="45"/>
        <v>#VALUE!</v>
      </c>
      <c r="M385" t="e">
        <f t="shared" si="46"/>
        <v>#VALUE!</v>
      </c>
      <c r="N385" t="str">
        <f t="shared" si="47"/>
        <v/>
      </c>
      <c r="O385" s="34" t="str">
        <f t="shared" si="50"/>
        <v/>
      </c>
      <c r="P385" s="34">
        <f>IF(H385="不合格","",'上級(五段～)'!D90)</f>
        <v>0</v>
      </c>
      <c r="Q385" s="34">
        <f>IF(H385="不合格","",'上級(五段～)'!E90)</f>
        <v>0</v>
      </c>
      <c r="R385" s="34">
        <f>IF(H385="不合格","",'上級(五段～)'!F90)</f>
        <v>0</v>
      </c>
      <c r="S385" s="34">
        <f>IF(H385="不合格","",'上級(五段～)'!H90)</f>
        <v>0</v>
      </c>
      <c r="T385" s="34">
        <f>IF(H385="不合格","",'上級(五段～)'!J90)</f>
        <v>0</v>
      </c>
      <c r="U385" t="e">
        <f>IF(H385="不合格",0,VLOOKUP(H385,計算!$U$2:$V$62,2,FALSE))</f>
        <v>#N/A</v>
      </c>
      <c r="V385" t="e">
        <f>IF(U385=0,"不合格",VLOOKUP(U385,計算!$T$3:$V$63,2))</f>
        <v>#N/A</v>
      </c>
      <c r="W385" t="str">
        <f t="shared" si="48"/>
        <v/>
      </c>
      <c r="X385" t="e">
        <f t="shared" si="49"/>
        <v>#N/A</v>
      </c>
      <c r="Y385" t="str">
        <f>IF(D385="","",団体設定!$B$7)</f>
        <v/>
      </c>
      <c r="Z385" t="str">
        <f>IF(D385="","",団体設定!$B$8)</f>
        <v/>
      </c>
    </row>
    <row r="386" spans="1:26" x14ac:dyDescent="0.15">
      <c r="A386">
        <v>385</v>
      </c>
      <c r="B386" s="1" t="str">
        <f>IF(D386="","",'上級(五段～)'!B91)</f>
        <v/>
      </c>
      <c r="C386" s="1" t="str">
        <f>IF(D386="","",'上級(五段～)'!C91)</f>
        <v/>
      </c>
      <c r="D386" t="str">
        <f>'上級(五段～)'!D91&amp;'上級(五段～)'!E91</f>
        <v/>
      </c>
      <c r="E386" t="str">
        <f>IF(D386="","",'上級(五段～)'!F91&amp;"/"&amp;'上級(五段～)'!H91&amp;"/"&amp;'上級(五段～)'!J91)</f>
        <v/>
      </c>
      <c r="F386" s="34" t="str">
        <f>IF(D386="","",団体設定!$B$5&amp;"年"&amp;団体設定!$D$5&amp;団体設定!$E$5&amp;団体設定!$F$5&amp;団体設定!$G$5)</f>
        <v/>
      </c>
      <c r="G386" s="33" t="str">
        <f t="shared" ref="G386:G449" si="51">IF(D386="","",DATEVALUE(F386))</f>
        <v/>
      </c>
      <c r="H386" t="str">
        <f>'上級(五段～)'!Z91</f>
        <v/>
      </c>
      <c r="I386" t="str">
        <f>IF(D386="","",VLOOKUP(H386,計算!$B$16:$C$219,2,FALSE))</f>
        <v/>
      </c>
      <c r="J386" s="44" t="s">
        <v>66</v>
      </c>
      <c r="K386">
        <f t="shared" ref="K386:K449" si="52">IF(D386="",0,1)</f>
        <v>0</v>
      </c>
      <c r="L386" s="52" t="e">
        <f t="shared" ref="L386:L449" si="53">DATESTRING(E386)</f>
        <v>#VALUE!</v>
      </c>
      <c r="M386" t="e">
        <f t="shared" ref="M386:M449" si="54">TEXT(L386,"ggge年m月d日")&amp;"生"</f>
        <v>#VALUE!</v>
      </c>
      <c r="N386" t="str">
        <f t="shared" ref="N386:N449" si="55">IF(H386="不合格","",B386)</f>
        <v/>
      </c>
      <c r="O386" s="34" t="str">
        <f t="shared" si="50"/>
        <v/>
      </c>
      <c r="P386" s="34">
        <f>IF(H386="不合格","",'上級(五段～)'!D91)</f>
        <v>0</v>
      </c>
      <c r="Q386" s="34">
        <f>IF(H386="不合格","",'上級(五段～)'!E91)</f>
        <v>0</v>
      </c>
      <c r="R386" s="34">
        <f>IF(H386="不合格","",'上級(五段～)'!F91)</f>
        <v>0</v>
      </c>
      <c r="S386" s="34">
        <f>IF(H386="不合格","",'上級(五段～)'!H91)</f>
        <v>0</v>
      </c>
      <c r="T386" s="34">
        <f>IF(H386="不合格","",'上級(五段～)'!J91)</f>
        <v>0</v>
      </c>
      <c r="U386" t="e">
        <f>IF(H386="不合格",0,VLOOKUP(H386,計算!$U$2:$V$62,2,FALSE))</f>
        <v>#N/A</v>
      </c>
      <c r="V386" t="e">
        <f>IF(U386=0,"不合格",VLOOKUP(U386,計算!$T$3:$V$63,2))</f>
        <v>#N/A</v>
      </c>
      <c r="W386" t="str">
        <f t="shared" ref="W386:W449" si="56">H386</f>
        <v/>
      </c>
      <c r="X386" t="e">
        <f t="shared" ref="X386:X449" si="57">IF(W386=V386,0,1)</f>
        <v>#N/A</v>
      </c>
      <c r="Y386" t="str">
        <f>IF(D386="","",団体設定!$B$7)</f>
        <v/>
      </c>
      <c r="Z386" t="str">
        <f>IF(D386="","",団体設定!$B$8)</f>
        <v/>
      </c>
    </row>
    <row r="387" spans="1:26" x14ac:dyDescent="0.15">
      <c r="A387">
        <v>386</v>
      </c>
      <c r="B387" s="1" t="str">
        <f>IF(D387="","",'上級(五段～)'!B92)</f>
        <v/>
      </c>
      <c r="C387" s="1" t="str">
        <f>IF(D387="","",'上級(五段～)'!C92)</f>
        <v/>
      </c>
      <c r="D387" t="str">
        <f>'上級(五段～)'!D92&amp;'上級(五段～)'!E92</f>
        <v/>
      </c>
      <c r="E387" t="str">
        <f>IF(D387="","",'上級(五段～)'!F92&amp;"/"&amp;'上級(五段～)'!H92&amp;"/"&amp;'上級(五段～)'!J92)</f>
        <v/>
      </c>
      <c r="F387" s="34" t="str">
        <f>IF(D387="","",団体設定!$B$5&amp;"年"&amp;団体設定!$D$5&amp;団体設定!$E$5&amp;団体設定!$F$5&amp;団体設定!$G$5)</f>
        <v/>
      </c>
      <c r="G387" s="33" t="str">
        <f t="shared" si="51"/>
        <v/>
      </c>
      <c r="H387" t="str">
        <f>'上級(五段～)'!Z92</f>
        <v/>
      </c>
      <c r="I387" t="str">
        <f>IF(D387="","",VLOOKUP(H387,計算!$B$16:$C$219,2,FALSE))</f>
        <v/>
      </c>
      <c r="J387" s="44" t="s">
        <v>66</v>
      </c>
      <c r="K387">
        <f t="shared" si="52"/>
        <v>0</v>
      </c>
      <c r="L387" s="52" t="e">
        <f t="shared" si="53"/>
        <v>#VALUE!</v>
      </c>
      <c r="M387" t="e">
        <f t="shared" si="54"/>
        <v>#VALUE!</v>
      </c>
      <c r="N387" t="str">
        <f t="shared" si="55"/>
        <v/>
      </c>
      <c r="O387" s="34" t="str">
        <f t="shared" si="50"/>
        <v/>
      </c>
      <c r="P387" s="34">
        <f>IF(H387="不合格","",'上級(五段～)'!D92)</f>
        <v>0</v>
      </c>
      <c r="Q387" s="34">
        <f>IF(H387="不合格","",'上級(五段～)'!E92)</f>
        <v>0</v>
      </c>
      <c r="R387" s="34">
        <f>IF(H387="不合格","",'上級(五段～)'!F92)</f>
        <v>0</v>
      </c>
      <c r="S387" s="34">
        <f>IF(H387="不合格","",'上級(五段～)'!H92)</f>
        <v>0</v>
      </c>
      <c r="T387" s="34">
        <f>IF(H387="不合格","",'上級(五段～)'!J92)</f>
        <v>0</v>
      </c>
      <c r="U387" t="e">
        <f>IF(H387="不合格",0,VLOOKUP(H387,計算!$U$2:$V$62,2,FALSE))</f>
        <v>#N/A</v>
      </c>
      <c r="V387" t="e">
        <f>IF(U387=0,"不合格",VLOOKUP(U387,計算!$T$3:$V$63,2))</f>
        <v>#N/A</v>
      </c>
      <c r="W387" t="str">
        <f t="shared" si="56"/>
        <v/>
      </c>
      <c r="X387" t="e">
        <f t="shared" si="57"/>
        <v>#N/A</v>
      </c>
      <c r="Y387" t="str">
        <f>IF(D387="","",団体設定!$B$7)</f>
        <v/>
      </c>
      <c r="Z387" t="str">
        <f>IF(D387="","",団体設定!$B$8)</f>
        <v/>
      </c>
    </row>
    <row r="388" spans="1:26" x14ac:dyDescent="0.15">
      <c r="A388">
        <v>387</v>
      </c>
      <c r="B388" s="1" t="str">
        <f>IF(D388="","",'上級(五段～)'!B93)</f>
        <v/>
      </c>
      <c r="C388" s="1" t="str">
        <f>IF(D388="","",'上級(五段～)'!C93)</f>
        <v/>
      </c>
      <c r="D388" t="str">
        <f>'上級(五段～)'!D93&amp;'上級(五段～)'!E93</f>
        <v/>
      </c>
      <c r="E388" t="str">
        <f>IF(D388="","",'上級(五段～)'!F93&amp;"/"&amp;'上級(五段～)'!H93&amp;"/"&amp;'上級(五段～)'!J93)</f>
        <v/>
      </c>
      <c r="F388" s="34" t="str">
        <f>IF(D388="","",団体設定!$B$5&amp;"年"&amp;団体設定!$D$5&amp;団体設定!$E$5&amp;団体設定!$F$5&amp;団体設定!$G$5)</f>
        <v/>
      </c>
      <c r="G388" s="33" t="str">
        <f t="shared" si="51"/>
        <v/>
      </c>
      <c r="H388" t="str">
        <f>'上級(五段～)'!Z93</f>
        <v/>
      </c>
      <c r="I388" t="str">
        <f>IF(D388="","",VLOOKUP(H388,計算!$B$16:$C$219,2,FALSE))</f>
        <v/>
      </c>
      <c r="J388" s="44" t="s">
        <v>66</v>
      </c>
      <c r="K388">
        <f t="shared" si="52"/>
        <v>0</v>
      </c>
      <c r="L388" s="52" t="e">
        <f t="shared" si="53"/>
        <v>#VALUE!</v>
      </c>
      <c r="M388" t="e">
        <f t="shared" si="54"/>
        <v>#VALUE!</v>
      </c>
      <c r="N388" t="str">
        <f t="shared" si="55"/>
        <v/>
      </c>
      <c r="O388" s="34" t="str">
        <f t="shared" si="50"/>
        <v/>
      </c>
      <c r="P388" s="34">
        <f>IF(H388="不合格","",'上級(五段～)'!D93)</f>
        <v>0</v>
      </c>
      <c r="Q388" s="34">
        <f>IF(H388="不合格","",'上級(五段～)'!E93)</f>
        <v>0</v>
      </c>
      <c r="R388" s="34">
        <f>IF(H388="不合格","",'上級(五段～)'!F93)</f>
        <v>0</v>
      </c>
      <c r="S388" s="34">
        <f>IF(H388="不合格","",'上級(五段～)'!H93)</f>
        <v>0</v>
      </c>
      <c r="T388" s="34">
        <f>IF(H388="不合格","",'上級(五段～)'!J93)</f>
        <v>0</v>
      </c>
      <c r="U388" t="e">
        <f>IF(H388="不合格",0,VLOOKUP(H388,計算!$U$2:$V$62,2,FALSE))</f>
        <v>#N/A</v>
      </c>
      <c r="V388" t="e">
        <f>IF(U388=0,"不合格",VLOOKUP(U388,計算!$T$3:$V$63,2))</f>
        <v>#N/A</v>
      </c>
      <c r="W388" t="str">
        <f t="shared" si="56"/>
        <v/>
      </c>
      <c r="X388" t="e">
        <f t="shared" si="57"/>
        <v>#N/A</v>
      </c>
      <c r="Y388" t="str">
        <f>IF(D388="","",団体設定!$B$7)</f>
        <v/>
      </c>
      <c r="Z388" t="str">
        <f>IF(D388="","",団体設定!$B$8)</f>
        <v/>
      </c>
    </row>
    <row r="389" spans="1:26" x14ac:dyDescent="0.15">
      <c r="A389">
        <v>388</v>
      </c>
      <c r="B389" s="1" t="str">
        <f>IF(D389="","",'上級(五段～)'!B94)</f>
        <v/>
      </c>
      <c r="C389" s="1" t="str">
        <f>IF(D389="","",'上級(五段～)'!C94)</f>
        <v/>
      </c>
      <c r="D389" t="str">
        <f>'上級(五段～)'!D94&amp;'上級(五段～)'!E94</f>
        <v/>
      </c>
      <c r="E389" t="str">
        <f>IF(D389="","",'上級(五段～)'!F94&amp;"/"&amp;'上級(五段～)'!H94&amp;"/"&amp;'上級(五段～)'!J94)</f>
        <v/>
      </c>
      <c r="F389" s="34" t="str">
        <f>IF(D389="","",団体設定!$B$5&amp;"年"&amp;団体設定!$D$5&amp;団体設定!$E$5&amp;団体設定!$F$5&amp;団体設定!$G$5)</f>
        <v/>
      </c>
      <c r="G389" s="33" t="str">
        <f t="shared" si="51"/>
        <v/>
      </c>
      <c r="H389" t="str">
        <f>'上級(五段～)'!Z94</f>
        <v/>
      </c>
      <c r="I389" t="str">
        <f>IF(D389="","",VLOOKUP(H389,計算!$B$16:$C$219,2,FALSE))</f>
        <v/>
      </c>
      <c r="J389" s="44" t="s">
        <v>66</v>
      </c>
      <c r="K389">
        <f t="shared" si="52"/>
        <v>0</v>
      </c>
      <c r="L389" s="52" t="e">
        <f t="shared" si="53"/>
        <v>#VALUE!</v>
      </c>
      <c r="M389" t="e">
        <f t="shared" si="54"/>
        <v>#VALUE!</v>
      </c>
      <c r="N389" t="str">
        <f t="shared" si="55"/>
        <v/>
      </c>
      <c r="O389" s="34" t="str">
        <f t="shared" si="50"/>
        <v/>
      </c>
      <c r="P389" s="34">
        <f>IF(H389="不合格","",'上級(五段～)'!D94)</f>
        <v>0</v>
      </c>
      <c r="Q389" s="34">
        <f>IF(H389="不合格","",'上級(五段～)'!E94)</f>
        <v>0</v>
      </c>
      <c r="R389" s="34">
        <f>IF(H389="不合格","",'上級(五段～)'!F94)</f>
        <v>0</v>
      </c>
      <c r="S389" s="34">
        <f>IF(H389="不合格","",'上級(五段～)'!H94)</f>
        <v>0</v>
      </c>
      <c r="T389" s="34">
        <f>IF(H389="不合格","",'上級(五段～)'!J94)</f>
        <v>0</v>
      </c>
      <c r="U389" t="e">
        <f>IF(H389="不合格",0,VLOOKUP(H389,計算!$U$2:$V$62,2,FALSE))</f>
        <v>#N/A</v>
      </c>
      <c r="V389" t="e">
        <f>IF(U389=0,"不合格",VLOOKUP(U389,計算!$T$3:$V$63,2))</f>
        <v>#N/A</v>
      </c>
      <c r="W389" t="str">
        <f t="shared" si="56"/>
        <v/>
      </c>
      <c r="X389" t="e">
        <f t="shared" si="57"/>
        <v>#N/A</v>
      </c>
      <c r="Y389" t="str">
        <f>IF(D389="","",団体設定!$B$7)</f>
        <v/>
      </c>
      <c r="Z389" t="str">
        <f>IF(D389="","",団体設定!$B$8)</f>
        <v/>
      </c>
    </row>
    <row r="390" spans="1:26" x14ac:dyDescent="0.15">
      <c r="A390">
        <v>389</v>
      </c>
      <c r="B390" s="1" t="str">
        <f>IF(D390="","",'上級(五段～)'!B95)</f>
        <v/>
      </c>
      <c r="C390" s="1" t="str">
        <f>IF(D390="","",'上級(五段～)'!C95)</f>
        <v/>
      </c>
      <c r="D390" t="str">
        <f>'上級(五段～)'!D95&amp;'上級(五段～)'!E95</f>
        <v/>
      </c>
      <c r="E390" t="str">
        <f>IF(D390="","",'上級(五段～)'!F95&amp;"/"&amp;'上級(五段～)'!H95&amp;"/"&amp;'上級(五段～)'!J95)</f>
        <v/>
      </c>
      <c r="F390" s="34" t="str">
        <f>IF(D390="","",団体設定!$B$5&amp;"年"&amp;団体設定!$D$5&amp;団体設定!$E$5&amp;団体設定!$F$5&amp;団体設定!$G$5)</f>
        <v/>
      </c>
      <c r="G390" s="33" t="str">
        <f t="shared" si="51"/>
        <v/>
      </c>
      <c r="H390" t="str">
        <f>'上級(五段～)'!Z95</f>
        <v/>
      </c>
      <c r="I390" t="str">
        <f>IF(D390="","",VLOOKUP(H390,計算!$B$16:$C$219,2,FALSE))</f>
        <v/>
      </c>
      <c r="J390" s="44" t="s">
        <v>66</v>
      </c>
      <c r="K390">
        <f t="shared" si="52"/>
        <v>0</v>
      </c>
      <c r="L390" s="52" t="e">
        <f t="shared" si="53"/>
        <v>#VALUE!</v>
      </c>
      <c r="M390" t="e">
        <f t="shared" si="54"/>
        <v>#VALUE!</v>
      </c>
      <c r="N390" t="str">
        <f t="shared" si="55"/>
        <v/>
      </c>
      <c r="O390" s="34" t="str">
        <f t="shared" si="50"/>
        <v/>
      </c>
      <c r="P390" s="34">
        <f>IF(H390="不合格","",'上級(五段～)'!D95)</f>
        <v>0</v>
      </c>
      <c r="Q390" s="34">
        <f>IF(H390="不合格","",'上級(五段～)'!E95)</f>
        <v>0</v>
      </c>
      <c r="R390" s="34">
        <f>IF(H390="不合格","",'上級(五段～)'!F95)</f>
        <v>0</v>
      </c>
      <c r="S390" s="34">
        <f>IF(H390="不合格","",'上級(五段～)'!H95)</f>
        <v>0</v>
      </c>
      <c r="T390" s="34">
        <f>IF(H390="不合格","",'上級(五段～)'!J95)</f>
        <v>0</v>
      </c>
      <c r="U390" t="e">
        <f>IF(H390="不合格",0,VLOOKUP(H390,計算!$U$2:$V$62,2,FALSE))</f>
        <v>#N/A</v>
      </c>
      <c r="V390" t="e">
        <f>IF(U390=0,"不合格",VLOOKUP(U390,計算!$T$3:$V$63,2))</f>
        <v>#N/A</v>
      </c>
      <c r="W390" t="str">
        <f t="shared" si="56"/>
        <v/>
      </c>
      <c r="X390" t="e">
        <f t="shared" si="57"/>
        <v>#N/A</v>
      </c>
      <c r="Y390" t="str">
        <f>IF(D390="","",団体設定!$B$7)</f>
        <v/>
      </c>
      <c r="Z390" t="str">
        <f>IF(D390="","",団体設定!$B$8)</f>
        <v/>
      </c>
    </row>
    <row r="391" spans="1:26" x14ac:dyDescent="0.15">
      <c r="A391">
        <v>390</v>
      </c>
      <c r="B391" s="1" t="str">
        <f>IF(D391="","",'上級(五段～)'!B96)</f>
        <v/>
      </c>
      <c r="C391" s="1" t="str">
        <f>IF(D391="","",'上級(五段～)'!C96)</f>
        <v/>
      </c>
      <c r="D391" t="str">
        <f>'上級(五段～)'!D96&amp;'上級(五段～)'!E96</f>
        <v/>
      </c>
      <c r="E391" t="str">
        <f>IF(D391="","",'上級(五段～)'!F96&amp;"/"&amp;'上級(五段～)'!H96&amp;"/"&amp;'上級(五段～)'!J96)</f>
        <v/>
      </c>
      <c r="F391" s="34" t="str">
        <f>IF(D391="","",団体設定!$B$5&amp;"年"&amp;団体設定!$D$5&amp;団体設定!$E$5&amp;団体設定!$F$5&amp;団体設定!$G$5)</f>
        <v/>
      </c>
      <c r="G391" s="33" t="str">
        <f t="shared" si="51"/>
        <v/>
      </c>
      <c r="H391" t="str">
        <f>'上級(五段～)'!Z96</f>
        <v/>
      </c>
      <c r="I391" t="str">
        <f>IF(D391="","",VLOOKUP(H391,計算!$B$16:$C$219,2,FALSE))</f>
        <v/>
      </c>
      <c r="J391" s="44" t="s">
        <v>66</v>
      </c>
      <c r="K391">
        <f t="shared" si="52"/>
        <v>0</v>
      </c>
      <c r="L391" s="52" t="e">
        <f t="shared" si="53"/>
        <v>#VALUE!</v>
      </c>
      <c r="M391" t="e">
        <f t="shared" si="54"/>
        <v>#VALUE!</v>
      </c>
      <c r="N391" t="str">
        <f t="shared" si="55"/>
        <v/>
      </c>
      <c r="O391" s="34" t="str">
        <f t="shared" si="50"/>
        <v/>
      </c>
      <c r="P391" s="34">
        <f>IF(H391="不合格","",'上級(五段～)'!D96)</f>
        <v>0</v>
      </c>
      <c r="Q391" s="34">
        <f>IF(H391="不合格","",'上級(五段～)'!E96)</f>
        <v>0</v>
      </c>
      <c r="R391" s="34">
        <f>IF(H391="不合格","",'上級(五段～)'!F96)</f>
        <v>0</v>
      </c>
      <c r="S391" s="34">
        <f>IF(H391="不合格","",'上級(五段～)'!H96)</f>
        <v>0</v>
      </c>
      <c r="T391" s="34">
        <f>IF(H391="不合格","",'上級(五段～)'!J96)</f>
        <v>0</v>
      </c>
      <c r="U391" t="e">
        <f>IF(H391="不合格",0,VLOOKUP(H391,計算!$U$2:$V$62,2,FALSE))</f>
        <v>#N/A</v>
      </c>
      <c r="V391" t="e">
        <f>IF(U391=0,"不合格",VLOOKUP(U391,計算!$T$3:$V$63,2))</f>
        <v>#N/A</v>
      </c>
      <c r="W391" t="str">
        <f t="shared" si="56"/>
        <v/>
      </c>
      <c r="X391" t="e">
        <f t="shared" si="57"/>
        <v>#N/A</v>
      </c>
      <c r="Y391" t="str">
        <f>IF(D391="","",団体設定!$B$7)</f>
        <v/>
      </c>
      <c r="Z391" t="str">
        <f>IF(D391="","",団体設定!$B$8)</f>
        <v/>
      </c>
    </row>
    <row r="392" spans="1:26" x14ac:dyDescent="0.15">
      <c r="A392">
        <v>391</v>
      </c>
      <c r="B392" s="1" t="str">
        <f>IF(D392="","",'上級(五段～)'!B97)</f>
        <v/>
      </c>
      <c r="C392" s="1" t="str">
        <f>IF(D392="","",'上級(五段～)'!C97)</f>
        <v/>
      </c>
      <c r="D392" t="str">
        <f>'上級(五段～)'!D97&amp;'上級(五段～)'!E97</f>
        <v/>
      </c>
      <c r="E392" t="str">
        <f>IF(D392="","",'上級(五段～)'!F97&amp;"/"&amp;'上級(五段～)'!H97&amp;"/"&amp;'上級(五段～)'!J97)</f>
        <v/>
      </c>
      <c r="F392" s="34" t="str">
        <f>IF(D392="","",団体設定!$B$5&amp;"年"&amp;団体設定!$D$5&amp;団体設定!$E$5&amp;団体設定!$F$5&amp;団体設定!$G$5)</f>
        <v/>
      </c>
      <c r="G392" s="33" t="str">
        <f t="shared" si="51"/>
        <v/>
      </c>
      <c r="H392" t="str">
        <f>'上級(五段～)'!Z97</f>
        <v/>
      </c>
      <c r="I392" t="str">
        <f>IF(D392="","",VLOOKUP(H392,計算!$B$16:$C$219,2,FALSE))</f>
        <v/>
      </c>
      <c r="J392" s="44" t="s">
        <v>66</v>
      </c>
      <c r="K392">
        <f t="shared" si="52"/>
        <v>0</v>
      </c>
      <c r="L392" s="52" t="e">
        <f t="shared" si="53"/>
        <v>#VALUE!</v>
      </c>
      <c r="M392" t="e">
        <f t="shared" si="54"/>
        <v>#VALUE!</v>
      </c>
      <c r="N392" t="str">
        <f t="shared" si="55"/>
        <v/>
      </c>
      <c r="O392" s="34" t="str">
        <f t="shared" si="50"/>
        <v/>
      </c>
      <c r="P392" s="34">
        <f>IF(H392="不合格","",'上級(五段～)'!D97)</f>
        <v>0</v>
      </c>
      <c r="Q392" s="34">
        <f>IF(H392="不合格","",'上級(五段～)'!E97)</f>
        <v>0</v>
      </c>
      <c r="R392" s="34">
        <f>IF(H392="不合格","",'上級(五段～)'!F97)</f>
        <v>0</v>
      </c>
      <c r="S392" s="34">
        <f>IF(H392="不合格","",'上級(五段～)'!H97)</f>
        <v>0</v>
      </c>
      <c r="T392" s="34">
        <f>IF(H392="不合格","",'上級(五段～)'!J97)</f>
        <v>0</v>
      </c>
      <c r="U392" t="e">
        <f>IF(H392="不合格",0,VLOOKUP(H392,計算!$U$2:$V$62,2,FALSE))</f>
        <v>#N/A</v>
      </c>
      <c r="V392" t="e">
        <f>IF(U392=0,"不合格",VLOOKUP(U392,計算!$T$3:$V$63,2))</f>
        <v>#N/A</v>
      </c>
      <c r="W392" t="str">
        <f t="shared" si="56"/>
        <v/>
      </c>
      <c r="X392" t="e">
        <f t="shared" si="57"/>
        <v>#N/A</v>
      </c>
      <c r="Y392" t="str">
        <f>IF(D392="","",団体設定!$B$7)</f>
        <v/>
      </c>
      <c r="Z392" t="str">
        <f>IF(D392="","",団体設定!$B$8)</f>
        <v/>
      </c>
    </row>
    <row r="393" spans="1:26" x14ac:dyDescent="0.15">
      <c r="A393">
        <v>392</v>
      </c>
      <c r="B393" s="1" t="str">
        <f>IF(D393="","",'上級(五段～)'!B98)</f>
        <v/>
      </c>
      <c r="C393" s="1" t="str">
        <f>IF(D393="","",'上級(五段～)'!C98)</f>
        <v/>
      </c>
      <c r="D393" t="str">
        <f>'上級(五段～)'!D98&amp;'上級(五段～)'!E98</f>
        <v/>
      </c>
      <c r="E393" t="str">
        <f>IF(D393="","",'上級(五段～)'!F98&amp;"/"&amp;'上級(五段～)'!H98&amp;"/"&amp;'上級(五段～)'!J98)</f>
        <v/>
      </c>
      <c r="F393" s="34" t="str">
        <f>IF(D393="","",団体設定!$B$5&amp;"年"&amp;団体設定!$D$5&amp;団体設定!$E$5&amp;団体設定!$F$5&amp;団体設定!$G$5)</f>
        <v/>
      </c>
      <c r="G393" s="33" t="str">
        <f t="shared" si="51"/>
        <v/>
      </c>
      <c r="H393" t="str">
        <f>'上級(五段～)'!Z98</f>
        <v/>
      </c>
      <c r="I393" t="str">
        <f>IF(D393="","",VLOOKUP(H393,計算!$B$16:$C$219,2,FALSE))</f>
        <v/>
      </c>
      <c r="J393" s="44" t="s">
        <v>66</v>
      </c>
      <c r="K393">
        <f t="shared" si="52"/>
        <v>0</v>
      </c>
      <c r="L393" s="52" t="e">
        <f t="shared" si="53"/>
        <v>#VALUE!</v>
      </c>
      <c r="M393" t="e">
        <f t="shared" si="54"/>
        <v>#VALUE!</v>
      </c>
      <c r="N393" t="str">
        <f t="shared" si="55"/>
        <v/>
      </c>
      <c r="O393" s="34" t="str">
        <f t="shared" si="50"/>
        <v/>
      </c>
      <c r="P393" s="34">
        <f>IF(H393="不合格","",'上級(五段～)'!D98)</f>
        <v>0</v>
      </c>
      <c r="Q393" s="34">
        <f>IF(H393="不合格","",'上級(五段～)'!E98)</f>
        <v>0</v>
      </c>
      <c r="R393" s="34">
        <f>IF(H393="不合格","",'上級(五段～)'!F98)</f>
        <v>0</v>
      </c>
      <c r="S393" s="34">
        <f>IF(H393="不合格","",'上級(五段～)'!H98)</f>
        <v>0</v>
      </c>
      <c r="T393" s="34">
        <f>IF(H393="不合格","",'上級(五段～)'!J98)</f>
        <v>0</v>
      </c>
      <c r="U393" t="e">
        <f>IF(H393="不合格",0,VLOOKUP(H393,計算!$U$2:$V$62,2,FALSE))</f>
        <v>#N/A</v>
      </c>
      <c r="V393" t="e">
        <f>IF(U393=0,"不合格",VLOOKUP(U393,計算!$T$3:$V$63,2))</f>
        <v>#N/A</v>
      </c>
      <c r="W393" t="str">
        <f t="shared" si="56"/>
        <v/>
      </c>
      <c r="X393" t="e">
        <f t="shared" si="57"/>
        <v>#N/A</v>
      </c>
      <c r="Y393" t="str">
        <f>IF(D393="","",団体設定!$B$7)</f>
        <v/>
      </c>
      <c r="Z393" t="str">
        <f>IF(D393="","",団体設定!$B$8)</f>
        <v/>
      </c>
    </row>
    <row r="394" spans="1:26" x14ac:dyDescent="0.15">
      <c r="A394">
        <v>393</v>
      </c>
      <c r="B394" s="1" t="str">
        <f>IF(D394="","",'上級(五段～)'!B99)</f>
        <v/>
      </c>
      <c r="C394" s="1" t="str">
        <f>IF(D394="","",'上級(五段～)'!C99)</f>
        <v/>
      </c>
      <c r="D394" t="str">
        <f>'上級(五段～)'!D99&amp;'上級(五段～)'!E99</f>
        <v/>
      </c>
      <c r="E394" t="str">
        <f>IF(D394="","",'上級(五段～)'!F99&amp;"/"&amp;'上級(五段～)'!H99&amp;"/"&amp;'上級(五段～)'!J99)</f>
        <v/>
      </c>
      <c r="F394" s="34" t="str">
        <f>IF(D394="","",団体設定!$B$5&amp;"年"&amp;団体設定!$D$5&amp;団体設定!$E$5&amp;団体設定!$F$5&amp;団体設定!$G$5)</f>
        <v/>
      </c>
      <c r="G394" s="33" t="str">
        <f t="shared" si="51"/>
        <v/>
      </c>
      <c r="H394" t="str">
        <f>'上級(五段～)'!Z99</f>
        <v/>
      </c>
      <c r="I394" t="str">
        <f>IF(D394="","",VLOOKUP(H394,計算!$B$16:$C$219,2,FALSE))</f>
        <v/>
      </c>
      <c r="J394" s="44" t="s">
        <v>66</v>
      </c>
      <c r="K394">
        <f t="shared" si="52"/>
        <v>0</v>
      </c>
      <c r="L394" s="52" t="e">
        <f t="shared" si="53"/>
        <v>#VALUE!</v>
      </c>
      <c r="M394" t="e">
        <f t="shared" si="54"/>
        <v>#VALUE!</v>
      </c>
      <c r="N394" t="str">
        <f t="shared" si="55"/>
        <v/>
      </c>
      <c r="O394" s="34" t="str">
        <f t="shared" si="50"/>
        <v/>
      </c>
      <c r="P394" s="34">
        <f>IF(H394="不合格","",'上級(五段～)'!D99)</f>
        <v>0</v>
      </c>
      <c r="Q394" s="34">
        <f>IF(H394="不合格","",'上級(五段～)'!E99)</f>
        <v>0</v>
      </c>
      <c r="R394" s="34">
        <f>IF(H394="不合格","",'上級(五段～)'!F99)</f>
        <v>0</v>
      </c>
      <c r="S394" s="34">
        <f>IF(H394="不合格","",'上級(五段～)'!H99)</f>
        <v>0</v>
      </c>
      <c r="T394" s="34">
        <f>IF(H394="不合格","",'上級(五段～)'!J99)</f>
        <v>0</v>
      </c>
      <c r="U394" t="e">
        <f>IF(H394="不合格",0,VLOOKUP(H394,計算!$U$2:$V$62,2,FALSE))</f>
        <v>#N/A</v>
      </c>
      <c r="V394" t="e">
        <f>IF(U394=0,"不合格",VLOOKUP(U394,計算!$T$3:$V$63,2))</f>
        <v>#N/A</v>
      </c>
      <c r="W394" t="str">
        <f t="shared" si="56"/>
        <v/>
      </c>
      <c r="X394" t="e">
        <f t="shared" si="57"/>
        <v>#N/A</v>
      </c>
      <c r="Y394" t="str">
        <f>IF(D394="","",団体設定!$B$7)</f>
        <v/>
      </c>
      <c r="Z394" t="str">
        <f>IF(D394="","",団体設定!$B$8)</f>
        <v/>
      </c>
    </row>
    <row r="395" spans="1:26" x14ac:dyDescent="0.15">
      <c r="A395">
        <v>394</v>
      </c>
      <c r="B395" s="1" t="str">
        <f>IF(D395="","",'上級(五段～)'!B100)</f>
        <v/>
      </c>
      <c r="C395" s="1" t="str">
        <f>IF(D395="","",'上級(五段～)'!C100)</f>
        <v/>
      </c>
      <c r="D395" t="str">
        <f>'上級(五段～)'!D100&amp;'上級(五段～)'!E100</f>
        <v/>
      </c>
      <c r="E395" t="str">
        <f>IF(D395="","",'上級(五段～)'!F100&amp;"/"&amp;'上級(五段～)'!H100&amp;"/"&amp;'上級(五段～)'!J100)</f>
        <v/>
      </c>
      <c r="F395" s="34" t="str">
        <f>IF(D395="","",団体設定!$B$5&amp;"年"&amp;団体設定!$D$5&amp;団体設定!$E$5&amp;団体設定!$F$5&amp;団体設定!$G$5)</f>
        <v/>
      </c>
      <c r="G395" s="33" t="str">
        <f t="shared" si="51"/>
        <v/>
      </c>
      <c r="H395" t="str">
        <f>'上級(五段～)'!Z100</f>
        <v/>
      </c>
      <c r="I395" t="str">
        <f>IF(D395="","",VLOOKUP(H395,計算!$B$16:$C$219,2,FALSE))</f>
        <v/>
      </c>
      <c r="J395" s="44" t="s">
        <v>66</v>
      </c>
      <c r="K395">
        <f t="shared" si="52"/>
        <v>0</v>
      </c>
      <c r="L395" s="52" t="e">
        <f t="shared" si="53"/>
        <v>#VALUE!</v>
      </c>
      <c r="M395" t="e">
        <f t="shared" si="54"/>
        <v>#VALUE!</v>
      </c>
      <c r="N395" t="str">
        <f t="shared" si="55"/>
        <v/>
      </c>
      <c r="O395" s="34" t="str">
        <f t="shared" si="50"/>
        <v/>
      </c>
      <c r="P395" s="34">
        <f>IF(H395="不合格","",'上級(五段～)'!D100)</f>
        <v>0</v>
      </c>
      <c r="Q395" s="34">
        <f>IF(H395="不合格","",'上級(五段～)'!E100)</f>
        <v>0</v>
      </c>
      <c r="R395" s="34">
        <f>IF(H395="不合格","",'上級(五段～)'!F100)</f>
        <v>0</v>
      </c>
      <c r="S395" s="34">
        <f>IF(H395="不合格","",'上級(五段～)'!H100)</f>
        <v>0</v>
      </c>
      <c r="T395" s="34">
        <f>IF(H395="不合格","",'上級(五段～)'!J100)</f>
        <v>0</v>
      </c>
      <c r="U395" t="e">
        <f>IF(H395="不合格",0,VLOOKUP(H395,計算!$U$2:$V$62,2,FALSE))</f>
        <v>#N/A</v>
      </c>
      <c r="V395" t="e">
        <f>IF(U395=0,"不合格",VLOOKUP(U395,計算!$T$3:$V$63,2))</f>
        <v>#N/A</v>
      </c>
      <c r="W395" t="str">
        <f t="shared" si="56"/>
        <v/>
      </c>
      <c r="X395" t="e">
        <f t="shared" si="57"/>
        <v>#N/A</v>
      </c>
      <c r="Y395" t="str">
        <f>IF(D395="","",団体設定!$B$7)</f>
        <v/>
      </c>
      <c r="Z395" t="str">
        <f>IF(D395="","",団体設定!$B$8)</f>
        <v/>
      </c>
    </row>
    <row r="396" spans="1:26" x14ac:dyDescent="0.15">
      <c r="A396">
        <v>395</v>
      </c>
      <c r="B396" s="1" t="str">
        <f>IF(D396="","",'上級(五段～)'!B101)</f>
        <v/>
      </c>
      <c r="C396" s="1" t="str">
        <f>IF(D396="","",'上級(五段～)'!C101)</f>
        <v/>
      </c>
      <c r="D396" t="str">
        <f>'上級(五段～)'!D101&amp;'上級(五段～)'!E101</f>
        <v/>
      </c>
      <c r="E396" t="str">
        <f>IF(D396="","",'上級(五段～)'!F101&amp;"/"&amp;'上級(五段～)'!H101&amp;"/"&amp;'上級(五段～)'!J101)</f>
        <v/>
      </c>
      <c r="F396" s="34" t="str">
        <f>IF(D396="","",団体設定!$B$5&amp;"年"&amp;団体設定!$D$5&amp;団体設定!$E$5&amp;団体設定!$F$5&amp;団体設定!$G$5)</f>
        <v/>
      </c>
      <c r="G396" s="33" t="str">
        <f t="shared" si="51"/>
        <v/>
      </c>
      <c r="H396" t="str">
        <f>'上級(五段～)'!Z101</f>
        <v/>
      </c>
      <c r="I396" t="str">
        <f>IF(D396="","",VLOOKUP(H396,計算!$B$16:$C$219,2,FALSE))</f>
        <v/>
      </c>
      <c r="J396" s="44" t="s">
        <v>66</v>
      </c>
      <c r="K396">
        <f t="shared" si="52"/>
        <v>0</v>
      </c>
      <c r="L396" s="52" t="e">
        <f t="shared" si="53"/>
        <v>#VALUE!</v>
      </c>
      <c r="M396" t="e">
        <f t="shared" si="54"/>
        <v>#VALUE!</v>
      </c>
      <c r="N396" t="str">
        <f t="shared" si="55"/>
        <v/>
      </c>
      <c r="O396" s="34" t="str">
        <f t="shared" si="50"/>
        <v/>
      </c>
      <c r="P396" s="34">
        <f>IF(H396="不合格","",'上級(五段～)'!D101)</f>
        <v>0</v>
      </c>
      <c r="Q396" s="34">
        <f>IF(H396="不合格","",'上級(五段～)'!E101)</f>
        <v>0</v>
      </c>
      <c r="R396" s="34">
        <f>IF(H396="不合格","",'上級(五段～)'!F101)</f>
        <v>0</v>
      </c>
      <c r="S396" s="34">
        <f>IF(H396="不合格","",'上級(五段～)'!H101)</f>
        <v>0</v>
      </c>
      <c r="T396" s="34">
        <f>IF(H396="不合格","",'上級(五段～)'!J101)</f>
        <v>0</v>
      </c>
      <c r="U396" t="e">
        <f>IF(H396="不合格",0,VLOOKUP(H396,計算!$U$2:$V$62,2,FALSE))</f>
        <v>#N/A</v>
      </c>
      <c r="V396" t="e">
        <f>IF(U396=0,"不合格",VLOOKUP(U396,計算!$T$3:$V$63,2))</f>
        <v>#N/A</v>
      </c>
      <c r="W396" t="str">
        <f t="shared" si="56"/>
        <v/>
      </c>
      <c r="X396" t="e">
        <f t="shared" si="57"/>
        <v>#N/A</v>
      </c>
      <c r="Y396" t="str">
        <f>IF(D396="","",団体設定!$B$7)</f>
        <v/>
      </c>
      <c r="Z396" t="str">
        <f>IF(D396="","",団体設定!$B$8)</f>
        <v/>
      </c>
    </row>
    <row r="397" spans="1:26" x14ac:dyDescent="0.15">
      <c r="A397">
        <v>396</v>
      </c>
      <c r="B397" s="1" t="str">
        <f>IF(D397="","",'上級(五段～)'!B102)</f>
        <v/>
      </c>
      <c r="C397" s="1" t="str">
        <f>IF(D397="","",'上級(五段～)'!C102)</f>
        <v/>
      </c>
      <c r="D397" t="str">
        <f>'上級(五段～)'!D102&amp;'上級(五段～)'!E102</f>
        <v/>
      </c>
      <c r="E397" t="str">
        <f>IF(D397="","",'上級(五段～)'!F102&amp;"/"&amp;'上級(五段～)'!H102&amp;"/"&amp;'上級(五段～)'!J102)</f>
        <v/>
      </c>
      <c r="F397" s="34" t="str">
        <f>IF(D397="","",団体設定!$B$5&amp;"年"&amp;団体設定!$D$5&amp;団体設定!$E$5&amp;団体設定!$F$5&amp;団体設定!$G$5)</f>
        <v/>
      </c>
      <c r="G397" s="33" t="str">
        <f t="shared" si="51"/>
        <v/>
      </c>
      <c r="H397" t="str">
        <f>'上級(五段～)'!Z102</f>
        <v/>
      </c>
      <c r="I397" t="str">
        <f>IF(D397="","",VLOOKUP(H397,計算!$B$16:$C$219,2,FALSE))</f>
        <v/>
      </c>
      <c r="J397" s="44" t="s">
        <v>66</v>
      </c>
      <c r="K397">
        <f t="shared" si="52"/>
        <v>0</v>
      </c>
      <c r="L397" s="52" t="e">
        <f t="shared" si="53"/>
        <v>#VALUE!</v>
      </c>
      <c r="M397" t="e">
        <f t="shared" si="54"/>
        <v>#VALUE!</v>
      </c>
      <c r="N397" t="str">
        <f t="shared" si="55"/>
        <v/>
      </c>
      <c r="O397" s="34" t="str">
        <f t="shared" si="50"/>
        <v/>
      </c>
      <c r="P397" s="34">
        <f>IF(H397="不合格","",'上級(五段～)'!D102)</f>
        <v>0</v>
      </c>
      <c r="Q397" s="34">
        <f>IF(H397="不合格","",'上級(五段～)'!E102)</f>
        <v>0</v>
      </c>
      <c r="R397" s="34">
        <f>IF(H397="不合格","",'上級(五段～)'!F102)</f>
        <v>0</v>
      </c>
      <c r="S397" s="34">
        <f>IF(H397="不合格","",'上級(五段～)'!H102)</f>
        <v>0</v>
      </c>
      <c r="T397" s="34">
        <f>IF(H397="不合格","",'上級(五段～)'!J102)</f>
        <v>0</v>
      </c>
      <c r="U397" t="e">
        <f>IF(H397="不合格",0,VLOOKUP(H397,計算!$U$2:$V$62,2,FALSE))</f>
        <v>#N/A</v>
      </c>
      <c r="V397" t="e">
        <f>IF(U397=0,"不合格",VLOOKUP(U397,計算!$T$3:$V$63,2))</f>
        <v>#N/A</v>
      </c>
      <c r="W397" t="str">
        <f t="shared" si="56"/>
        <v/>
      </c>
      <c r="X397" t="e">
        <f t="shared" si="57"/>
        <v>#N/A</v>
      </c>
      <c r="Y397" t="str">
        <f>IF(D397="","",団体設定!$B$7)</f>
        <v/>
      </c>
      <c r="Z397" t="str">
        <f>IF(D397="","",団体設定!$B$8)</f>
        <v/>
      </c>
    </row>
    <row r="398" spans="1:26" x14ac:dyDescent="0.15">
      <c r="A398">
        <v>397</v>
      </c>
      <c r="B398" s="1" t="str">
        <f>IF(D398="","",'上級(五段～)'!B103)</f>
        <v/>
      </c>
      <c r="C398" s="1" t="str">
        <f>IF(D398="","",'上級(五段～)'!C103)</f>
        <v/>
      </c>
      <c r="D398" t="str">
        <f>'上級(五段～)'!D103&amp;'上級(五段～)'!E103</f>
        <v/>
      </c>
      <c r="E398" t="str">
        <f>IF(D398="","",'上級(五段～)'!F103&amp;"/"&amp;'上級(五段～)'!H103&amp;"/"&amp;'上級(五段～)'!J103)</f>
        <v/>
      </c>
      <c r="F398" s="34" t="str">
        <f>IF(D398="","",団体設定!$B$5&amp;"年"&amp;団体設定!$D$5&amp;団体設定!$E$5&amp;団体設定!$F$5&amp;団体設定!$G$5)</f>
        <v/>
      </c>
      <c r="G398" s="33" t="str">
        <f t="shared" si="51"/>
        <v/>
      </c>
      <c r="H398" t="str">
        <f>'上級(五段～)'!Z103</f>
        <v/>
      </c>
      <c r="I398" t="str">
        <f>IF(D398="","",VLOOKUP(H398,計算!$B$16:$C$219,2,FALSE))</f>
        <v/>
      </c>
      <c r="J398" s="44" t="s">
        <v>66</v>
      </c>
      <c r="K398">
        <f t="shared" si="52"/>
        <v>0</v>
      </c>
      <c r="L398" s="52" t="e">
        <f t="shared" si="53"/>
        <v>#VALUE!</v>
      </c>
      <c r="M398" t="e">
        <f t="shared" si="54"/>
        <v>#VALUE!</v>
      </c>
      <c r="N398" t="str">
        <f t="shared" si="55"/>
        <v/>
      </c>
      <c r="O398" s="34" t="str">
        <f t="shared" si="50"/>
        <v/>
      </c>
      <c r="P398" s="34">
        <f>IF(H398="不合格","",'上級(五段～)'!D103)</f>
        <v>0</v>
      </c>
      <c r="Q398" s="34">
        <f>IF(H398="不合格","",'上級(五段～)'!E103)</f>
        <v>0</v>
      </c>
      <c r="R398" s="34">
        <f>IF(H398="不合格","",'上級(五段～)'!F103)</f>
        <v>0</v>
      </c>
      <c r="S398" s="34">
        <f>IF(H398="不合格","",'上級(五段～)'!H103)</f>
        <v>0</v>
      </c>
      <c r="T398" s="34">
        <f>IF(H398="不合格","",'上級(五段～)'!J103)</f>
        <v>0</v>
      </c>
      <c r="U398" t="e">
        <f>IF(H398="不合格",0,VLOOKUP(H398,計算!$U$2:$V$62,2,FALSE))</f>
        <v>#N/A</v>
      </c>
      <c r="V398" t="e">
        <f>IF(U398=0,"不合格",VLOOKUP(U398,計算!$T$3:$V$63,2))</f>
        <v>#N/A</v>
      </c>
      <c r="W398" t="str">
        <f t="shared" si="56"/>
        <v/>
      </c>
      <c r="X398" t="e">
        <f t="shared" si="57"/>
        <v>#N/A</v>
      </c>
      <c r="Y398" t="str">
        <f>IF(D398="","",団体設定!$B$7)</f>
        <v/>
      </c>
      <c r="Z398" t="str">
        <f>IF(D398="","",団体設定!$B$8)</f>
        <v/>
      </c>
    </row>
    <row r="399" spans="1:26" x14ac:dyDescent="0.15">
      <c r="A399">
        <v>398</v>
      </c>
      <c r="B399" s="1" t="str">
        <f>IF(D399="","",'上級(五段～)'!B104)</f>
        <v/>
      </c>
      <c r="C399" s="1" t="str">
        <f>IF(D399="","",'上級(五段～)'!C104)</f>
        <v/>
      </c>
      <c r="D399" t="str">
        <f>'上級(五段～)'!D104&amp;'上級(五段～)'!E104</f>
        <v/>
      </c>
      <c r="E399" t="str">
        <f>IF(D399="","",'上級(五段～)'!F104&amp;"/"&amp;'上級(五段～)'!H104&amp;"/"&amp;'上級(五段～)'!J104)</f>
        <v/>
      </c>
      <c r="F399" s="34" t="str">
        <f>IF(D399="","",団体設定!$B$5&amp;"年"&amp;団体設定!$D$5&amp;団体設定!$E$5&amp;団体設定!$F$5&amp;団体設定!$G$5)</f>
        <v/>
      </c>
      <c r="G399" s="33" t="str">
        <f t="shared" si="51"/>
        <v/>
      </c>
      <c r="H399" t="str">
        <f>'上級(五段～)'!Z104</f>
        <v/>
      </c>
      <c r="I399" t="str">
        <f>IF(D399="","",VLOOKUP(H399,計算!$B$16:$C$219,2,FALSE))</f>
        <v/>
      </c>
      <c r="J399" s="44" t="s">
        <v>66</v>
      </c>
      <c r="K399">
        <f t="shared" si="52"/>
        <v>0</v>
      </c>
      <c r="L399" s="52" t="e">
        <f t="shared" si="53"/>
        <v>#VALUE!</v>
      </c>
      <c r="M399" t="e">
        <f t="shared" si="54"/>
        <v>#VALUE!</v>
      </c>
      <c r="N399" t="str">
        <f t="shared" si="55"/>
        <v/>
      </c>
      <c r="O399" s="34" t="str">
        <f t="shared" si="50"/>
        <v/>
      </c>
      <c r="P399" s="34">
        <f>IF(H399="不合格","",'上級(五段～)'!D104)</f>
        <v>0</v>
      </c>
      <c r="Q399" s="34">
        <f>IF(H399="不合格","",'上級(五段～)'!E104)</f>
        <v>0</v>
      </c>
      <c r="R399" s="34">
        <f>IF(H399="不合格","",'上級(五段～)'!F104)</f>
        <v>0</v>
      </c>
      <c r="S399" s="34">
        <f>IF(H399="不合格","",'上級(五段～)'!H104)</f>
        <v>0</v>
      </c>
      <c r="T399" s="34">
        <f>IF(H399="不合格","",'上級(五段～)'!J104)</f>
        <v>0</v>
      </c>
      <c r="U399" t="e">
        <f>IF(H399="不合格",0,VLOOKUP(H399,計算!$U$2:$V$62,2,FALSE))</f>
        <v>#N/A</v>
      </c>
      <c r="V399" t="e">
        <f>IF(U399=0,"不合格",VLOOKUP(U399,計算!$T$3:$V$63,2))</f>
        <v>#N/A</v>
      </c>
      <c r="W399" t="str">
        <f t="shared" si="56"/>
        <v/>
      </c>
      <c r="X399" t="e">
        <f t="shared" si="57"/>
        <v>#N/A</v>
      </c>
      <c r="Y399" t="str">
        <f>IF(D399="","",団体設定!$B$7)</f>
        <v/>
      </c>
      <c r="Z399" t="str">
        <f>IF(D399="","",団体設定!$B$8)</f>
        <v/>
      </c>
    </row>
    <row r="400" spans="1:26" x14ac:dyDescent="0.15">
      <c r="A400">
        <v>399</v>
      </c>
      <c r="B400" s="1" t="str">
        <f>IF(D400="","",'上級(五段～)'!B105)</f>
        <v/>
      </c>
      <c r="C400" s="1" t="str">
        <f>IF(D400="","",'上級(五段～)'!C105)</f>
        <v/>
      </c>
      <c r="D400" t="str">
        <f>'上級(五段～)'!D105&amp;'上級(五段～)'!E105</f>
        <v/>
      </c>
      <c r="E400" t="str">
        <f>IF(D400="","",'上級(五段～)'!F105&amp;"/"&amp;'上級(五段～)'!H105&amp;"/"&amp;'上級(五段～)'!J105)</f>
        <v/>
      </c>
      <c r="F400" s="34" t="str">
        <f>IF(D400="","",団体設定!$B$5&amp;"年"&amp;団体設定!$D$5&amp;団体設定!$E$5&amp;団体設定!$F$5&amp;団体設定!$G$5)</f>
        <v/>
      </c>
      <c r="G400" s="33" t="str">
        <f t="shared" si="51"/>
        <v/>
      </c>
      <c r="H400" t="str">
        <f>'上級(五段～)'!Z105</f>
        <v/>
      </c>
      <c r="I400" t="str">
        <f>IF(D400="","",VLOOKUP(H400,計算!$B$16:$C$219,2,FALSE))</f>
        <v/>
      </c>
      <c r="J400" s="44" t="s">
        <v>66</v>
      </c>
      <c r="K400">
        <f t="shared" si="52"/>
        <v>0</v>
      </c>
      <c r="L400" s="52" t="e">
        <f t="shared" si="53"/>
        <v>#VALUE!</v>
      </c>
      <c r="M400" t="e">
        <f t="shared" si="54"/>
        <v>#VALUE!</v>
      </c>
      <c r="N400" t="str">
        <f t="shared" si="55"/>
        <v/>
      </c>
      <c r="O400" s="34" t="str">
        <f t="shared" si="50"/>
        <v/>
      </c>
      <c r="P400" s="34">
        <f>IF(H400="不合格","",'上級(五段～)'!D105)</f>
        <v>0</v>
      </c>
      <c r="Q400" s="34">
        <f>IF(H400="不合格","",'上級(五段～)'!E105)</f>
        <v>0</v>
      </c>
      <c r="R400" s="34">
        <f>IF(H400="不合格","",'上級(五段～)'!F105)</f>
        <v>0</v>
      </c>
      <c r="S400" s="34">
        <f>IF(H400="不合格","",'上級(五段～)'!H105)</f>
        <v>0</v>
      </c>
      <c r="T400" s="34">
        <f>IF(H400="不合格","",'上級(五段～)'!J105)</f>
        <v>0</v>
      </c>
      <c r="U400" t="e">
        <f>IF(H400="不合格",0,VLOOKUP(H400,計算!$U$2:$V$62,2,FALSE))</f>
        <v>#N/A</v>
      </c>
      <c r="V400" t="e">
        <f>IF(U400=0,"不合格",VLOOKUP(U400,計算!$T$3:$V$63,2))</f>
        <v>#N/A</v>
      </c>
      <c r="W400" t="str">
        <f t="shared" si="56"/>
        <v/>
      </c>
      <c r="X400" t="e">
        <f t="shared" si="57"/>
        <v>#N/A</v>
      </c>
      <c r="Y400" t="str">
        <f>IF(D400="","",団体設定!$B$7)</f>
        <v/>
      </c>
      <c r="Z400" t="str">
        <f>IF(D400="","",団体設定!$B$8)</f>
        <v/>
      </c>
    </row>
    <row r="401" spans="1:26" x14ac:dyDescent="0.15">
      <c r="A401">
        <v>400</v>
      </c>
      <c r="B401" s="1" t="str">
        <f>IF(D401="","",'上級(五段～)'!B106)</f>
        <v/>
      </c>
      <c r="C401" s="1" t="str">
        <f>IF(D401="","",'上級(五段～)'!C106)</f>
        <v/>
      </c>
      <c r="D401" t="str">
        <f>'上級(五段～)'!D106&amp;'上級(五段～)'!E106</f>
        <v/>
      </c>
      <c r="E401" t="str">
        <f>IF(D401="","",'上級(五段～)'!F106&amp;"/"&amp;'上級(五段～)'!H106&amp;"/"&amp;'上級(五段～)'!J106)</f>
        <v/>
      </c>
      <c r="F401" s="34" t="str">
        <f>IF(D401="","",団体設定!$B$5&amp;"年"&amp;団体設定!$D$5&amp;団体設定!$E$5&amp;団体設定!$F$5&amp;団体設定!$G$5)</f>
        <v/>
      </c>
      <c r="G401" s="33" t="str">
        <f t="shared" si="51"/>
        <v/>
      </c>
      <c r="H401" t="str">
        <f>'上級(五段～)'!Z106</f>
        <v/>
      </c>
      <c r="I401" t="str">
        <f>IF(D401="","",VLOOKUP(H401,計算!$B$16:$C$219,2,FALSE))</f>
        <v/>
      </c>
      <c r="J401" s="44" t="s">
        <v>66</v>
      </c>
      <c r="K401">
        <f t="shared" si="52"/>
        <v>0</v>
      </c>
      <c r="L401" s="52" t="e">
        <f t="shared" si="53"/>
        <v>#VALUE!</v>
      </c>
      <c r="M401" t="e">
        <f t="shared" si="54"/>
        <v>#VALUE!</v>
      </c>
      <c r="N401" t="str">
        <f t="shared" si="55"/>
        <v/>
      </c>
      <c r="O401" s="34" t="str">
        <f t="shared" si="50"/>
        <v/>
      </c>
      <c r="P401" s="34">
        <f>IF(H401="不合格","",'上級(五段～)'!D106)</f>
        <v>0</v>
      </c>
      <c r="Q401" s="34">
        <f>IF(H401="不合格","",'上級(五段～)'!E106)</f>
        <v>0</v>
      </c>
      <c r="R401" s="34">
        <f>IF(H401="不合格","",'上級(五段～)'!F106)</f>
        <v>0</v>
      </c>
      <c r="S401" s="34">
        <f>IF(H401="不合格","",'上級(五段～)'!H106)</f>
        <v>0</v>
      </c>
      <c r="T401" s="34">
        <f>IF(H401="不合格","",'上級(五段～)'!J106)</f>
        <v>0</v>
      </c>
      <c r="U401" t="e">
        <f>IF(H401="不合格",0,VLOOKUP(H401,計算!$U$2:$V$62,2,FALSE))</f>
        <v>#N/A</v>
      </c>
      <c r="V401" t="e">
        <f>IF(U401=0,"不合格",VLOOKUP(U401,計算!$T$3:$V$63,2))</f>
        <v>#N/A</v>
      </c>
      <c r="W401" t="str">
        <f t="shared" si="56"/>
        <v/>
      </c>
      <c r="X401" t="e">
        <f t="shared" si="57"/>
        <v>#N/A</v>
      </c>
      <c r="Y401" t="str">
        <f>IF(D401="","",団体設定!$B$7)</f>
        <v/>
      </c>
      <c r="Z401" t="str">
        <f>IF(D401="","",団体設定!$B$8)</f>
        <v/>
      </c>
    </row>
    <row r="402" spans="1:26" x14ac:dyDescent="0.15">
      <c r="A402">
        <v>401</v>
      </c>
      <c r="B402" s="1" t="str">
        <f>IF(D402="","",'上級(五段～)'!B107)</f>
        <v/>
      </c>
      <c r="C402" s="1" t="str">
        <f>IF(D402="","",'上級(五段～)'!C107)</f>
        <v/>
      </c>
      <c r="D402" t="str">
        <f>'上級(五段～)'!D107&amp;'上級(五段～)'!E107</f>
        <v/>
      </c>
      <c r="E402" t="str">
        <f>IF(D402="","",'上級(五段～)'!F107&amp;"/"&amp;'上級(五段～)'!H107&amp;"/"&amp;'上級(五段～)'!J107)</f>
        <v/>
      </c>
      <c r="F402" s="34" t="str">
        <f>IF(D402="","",団体設定!$B$5&amp;"年"&amp;団体設定!$D$5&amp;団体設定!$E$5&amp;団体設定!$F$5&amp;団体設定!$G$5)</f>
        <v/>
      </c>
      <c r="G402" s="33" t="str">
        <f t="shared" si="51"/>
        <v/>
      </c>
      <c r="H402" t="str">
        <f>'上級(五段～)'!Z107</f>
        <v/>
      </c>
      <c r="I402" t="str">
        <f>IF(D402="","",VLOOKUP(H402,計算!$B$16:$C$219,2,FALSE))</f>
        <v/>
      </c>
      <c r="J402" s="44" t="s">
        <v>66</v>
      </c>
      <c r="K402">
        <f t="shared" si="52"/>
        <v>0</v>
      </c>
      <c r="L402" s="52" t="e">
        <f t="shared" si="53"/>
        <v>#VALUE!</v>
      </c>
      <c r="M402" t="e">
        <f t="shared" si="54"/>
        <v>#VALUE!</v>
      </c>
      <c r="N402" t="str">
        <f t="shared" si="55"/>
        <v/>
      </c>
      <c r="O402" s="34" t="str">
        <f t="shared" si="50"/>
        <v/>
      </c>
      <c r="P402" s="34">
        <f>IF(H402="不合格","",'上級(五段～)'!D107)</f>
        <v>0</v>
      </c>
      <c r="Q402" s="34">
        <f>IF(H402="不合格","",'上級(五段～)'!E107)</f>
        <v>0</v>
      </c>
      <c r="R402" s="34">
        <f>IF(H402="不合格","",'上級(五段～)'!F107)</f>
        <v>0</v>
      </c>
      <c r="S402" s="34">
        <f>IF(H402="不合格","",'上級(五段～)'!H107)</f>
        <v>0</v>
      </c>
      <c r="T402" s="34">
        <f>IF(H402="不合格","",'上級(五段～)'!J107)</f>
        <v>0</v>
      </c>
      <c r="U402" t="e">
        <f>IF(H402="不合格",0,VLOOKUP(H402,計算!$U$2:$V$62,2,FALSE))</f>
        <v>#N/A</v>
      </c>
      <c r="V402" t="e">
        <f>IF(U402=0,"不合格",VLOOKUP(U402,計算!$T$3:$V$63,2))</f>
        <v>#N/A</v>
      </c>
      <c r="W402" t="str">
        <f t="shared" si="56"/>
        <v/>
      </c>
      <c r="X402" t="e">
        <f t="shared" si="57"/>
        <v>#N/A</v>
      </c>
      <c r="Y402" t="str">
        <f>IF(D402="","",団体設定!$B$7)</f>
        <v/>
      </c>
      <c r="Z402" t="str">
        <f>IF(D402="","",団体設定!$B$8)</f>
        <v/>
      </c>
    </row>
    <row r="403" spans="1:26" x14ac:dyDescent="0.15">
      <c r="A403">
        <v>402</v>
      </c>
      <c r="B403" s="1" t="str">
        <f>IF(D403="","",'上級(五段～)'!B108)</f>
        <v/>
      </c>
      <c r="C403" s="1" t="str">
        <f>IF(D403="","",'上級(五段～)'!C108)</f>
        <v/>
      </c>
      <c r="D403" t="str">
        <f>'上級(五段～)'!D108&amp;'上級(五段～)'!E108</f>
        <v/>
      </c>
      <c r="E403" t="str">
        <f>IF(D403="","",'上級(五段～)'!F108&amp;"/"&amp;'上級(五段～)'!H108&amp;"/"&amp;'上級(五段～)'!J108)</f>
        <v/>
      </c>
      <c r="F403" s="34" t="str">
        <f>IF(D403="","",団体設定!$B$5&amp;"年"&amp;団体設定!$D$5&amp;団体設定!$E$5&amp;団体設定!$F$5&amp;団体設定!$G$5)</f>
        <v/>
      </c>
      <c r="G403" s="33" t="str">
        <f t="shared" si="51"/>
        <v/>
      </c>
      <c r="H403" t="str">
        <f>'上級(五段～)'!Z108</f>
        <v/>
      </c>
      <c r="I403" t="str">
        <f>IF(D403="","",VLOOKUP(H403,計算!$B$16:$C$219,2,FALSE))</f>
        <v/>
      </c>
      <c r="J403" s="44" t="s">
        <v>66</v>
      </c>
      <c r="K403">
        <f t="shared" si="52"/>
        <v>0</v>
      </c>
      <c r="L403" s="52" t="e">
        <f t="shared" si="53"/>
        <v>#VALUE!</v>
      </c>
      <c r="M403" t="e">
        <f t="shared" si="54"/>
        <v>#VALUE!</v>
      </c>
      <c r="N403" t="str">
        <f t="shared" si="55"/>
        <v/>
      </c>
      <c r="O403" s="34" t="str">
        <f t="shared" si="50"/>
        <v/>
      </c>
      <c r="P403" s="34">
        <f>IF(H403="不合格","",'上級(五段～)'!D108)</f>
        <v>0</v>
      </c>
      <c r="Q403" s="34">
        <f>IF(H403="不合格","",'上級(五段～)'!E108)</f>
        <v>0</v>
      </c>
      <c r="R403" s="34">
        <f>IF(H403="不合格","",'上級(五段～)'!F108)</f>
        <v>0</v>
      </c>
      <c r="S403" s="34">
        <f>IF(H403="不合格","",'上級(五段～)'!H108)</f>
        <v>0</v>
      </c>
      <c r="T403" s="34">
        <f>IF(H403="不合格","",'上級(五段～)'!J108)</f>
        <v>0</v>
      </c>
      <c r="U403" t="e">
        <f>IF(H403="不合格",0,VLOOKUP(H403,計算!$U$2:$V$62,2,FALSE))</f>
        <v>#N/A</v>
      </c>
      <c r="V403" t="e">
        <f>IF(U403=0,"不合格",VLOOKUP(U403,計算!$T$3:$V$63,2))</f>
        <v>#N/A</v>
      </c>
      <c r="W403" t="str">
        <f t="shared" si="56"/>
        <v/>
      </c>
      <c r="X403" t="e">
        <f t="shared" si="57"/>
        <v>#N/A</v>
      </c>
      <c r="Y403" t="str">
        <f>IF(D403="","",団体設定!$B$7)</f>
        <v/>
      </c>
      <c r="Z403" t="str">
        <f>IF(D403="","",団体設定!$B$8)</f>
        <v/>
      </c>
    </row>
    <row r="404" spans="1:26" x14ac:dyDescent="0.15">
      <c r="A404">
        <v>403</v>
      </c>
      <c r="B404" s="1" t="str">
        <f>IF(D404="","",'上級(五段～)'!B109)</f>
        <v/>
      </c>
      <c r="C404" s="1" t="str">
        <f>IF(D404="","",'上級(五段～)'!C109)</f>
        <v/>
      </c>
      <c r="D404" t="str">
        <f>'上級(五段～)'!D109&amp;'上級(五段～)'!E109</f>
        <v/>
      </c>
      <c r="E404" t="str">
        <f>IF(D404="","",'上級(五段～)'!F109&amp;"/"&amp;'上級(五段～)'!H109&amp;"/"&amp;'上級(五段～)'!J109)</f>
        <v/>
      </c>
      <c r="F404" s="34" t="str">
        <f>IF(D404="","",団体設定!$B$5&amp;"年"&amp;団体設定!$D$5&amp;団体設定!$E$5&amp;団体設定!$F$5&amp;団体設定!$G$5)</f>
        <v/>
      </c>
      <c r="G404" s="33" t="str">
        <f t="shared" si="51"/>
        <v/>
      </c>
      <c r="H404" t="str">
        <f>'上級(五段～)'!Z109</f>
        <v/>
      </c>
      <c r="I404" t="str">
        <f>IF(D404="","",VLOOKUP(H404,計算!$B$16:$C$219,2,FALSE))</f>
        <v/>
      </c>
      <c r="J404" s="44" t="s">
        <v>66</v>
      </c>
      <c r="K404">
        <f t="shared" si="52"/>
        <v>0</v>
      </c>
      <c r="L404" s="52" t="e">
        <f t="shared" si="53"/>
        <v>#VALUE!</v>
      </c>
      <c r="M404" t="e">
        <f t="shared" si="54"/>
        <v>#VALUE!</v>
      </c>
      <c r="N404" t="str">
        <f t="shared" si="55"/>
        <v/>
      </c>
      <c r="O404" s="34" t="str">
        <f t="shared" si="50"/>
        <v/>
      </c>
      <c r="P404" s="34">
        <f>IF(H404="不合格","",'上級(五段～)'!D109)</f>
        <v>0</v>
      </c>
      <c r="Q404" s="34">
        <f>IF(H404="不合格","",'上級(五段～)'!E109)</f>
        <v>0</v>
      </c>
      <c r="R404" s="34">
        <f>IF(H404="不合格","",'上級(五段～)'!F109)</f>
        <v>0</v>
      </c>
      <c r="S404" s="34">
        <f>IF(H404="不合格","",'上級(五段～)'!H109)</f>
        <v>0</v>
      </c>
      <c r="T404" s="34">
        <f>IF(H404="不合格","",'上級(五段～)'!J109)</f>
        <v>0</v>
      </c>
      <c r="U404" t="e">
        <f>IF(H404="不合格",0,VLOOKUP(H404,計算!$U$2:$V$62,2,FALSE))</f>
        <v>#N/A</v>
      </c>
      <c r="V404" t="e">
        <f>IF(U404=0,"不合格",VLOOKUP(U404,計算!$T$3:$V$63,2))</f>
        <v>#N/A</v>
      </c>
      <c r="W404" t="str">
        <f t="shared" si="56"/>
        <v/>
      </c>
      <c r="X404" t="e">
        <f t="shared" si="57"/>
        <v>#N/A</v>
      </c>
      <c r="Y404" t="str">
        <f>IF(D404="","",団体設定!$B$7)</f>
        <v/>
      </c>
      <c r="Z404" t="str">
        <f>IF(D404="","",団体設定!$B$8)</f>
        <v/>
      </c>
    </row>
    <row r="405" spans="1:26" x14ac:dyDescent="0.15">
      <c r="A405">
        <v>404</v>
      </c>
      <c r="B405" s="1" t="str">
        <f>IF(D405="","",'上級(五段～)'!B110)</f>
        <v/>
      </c>
      <c r="C405" s="1" t="str">
        <f>IF(D405="","",'上級(五段～)'!C110)</f>
        <v/>
      </c>
      <c r="D405" t="str">
        <f>'上級(五段～)'!D110&amp;'上級(五段～)'!E110</f>
        <v/>
      </c>
      <c r="E405" t="str">
        <f>IF(D405="","",'上級(五段～)'!F110&amp;"/"&amp;'上級(五段～)'!H110&amp;"/"&amp;'上級(五段～)'!J110)</f>
        <v/>
      </c>
      <c r="F405" s="34" t="str">
        <f>IF(D405="","",団体設定!$B$5&amp;"年"&amp;団体設定!$D$5&amp;団体設定!$E$5&amp;団体設定!$F$5&amp;団体設定!$G$5)</f>
        <v/>
      </c>
      <c r="G405" s="33" t="str">
        <f t="shared" si="51"/>
        <v/>
      </c>
      <c r="H405" t="str">
        <f>'上級(五段～)'!Z110</f>
        <v/>
      </c>
      <c r="I405" t="str">
        <f>IF(D405="","",VLOOKUP(H405,計算!$B$16:$C$219,2,FALSE))</f>
        <v/>
      </c>
      <c r="J405" s="44" t="s">
        <v>66</v>
      </c>
      <c r="K405">
        <f t="shared" si="52"/>
        <v>0</v>
      </c>
      <c r="L405" s="52" t="e">
        <f t="shared" si="53"/>
        <v>#VALUE!</v>
      </c>
      <c r="M405" t="e">
        <f t="shared" si="54"/>
        <v>#VALUE!</v>
      </c>
      <c r="N405" t="str">
        <f t="shared" si="55"/>
        <v/>
      </c>
      <c r="O405" s="34" t="str">
        <f t="shared" si="50"/>
        <v/>
      </c>
      <c r="P405" s="34">
        <f>IF(H405="不合格","",'上級(五段～)'!D110)</f>
        <v>0</v>
      </c>
      <c r="Q405" s="34">
        <f>IF(H405="不合格","",'上級(五段～)'!E110)</f>
        <v>0</v>
      </c>
      <c r="R405" s="34">
        <f>IF(H405="不合格","",'上級(五段～)'!F110)</f>
        <v>0</v>
      </c>
      <c r="S405" s="34">
        <f>IF(H405="不合格","",'上級(五段～)'!H110)</f>
        <v>0</v>
      </c>
      <c r="T405" s="34">
        <f>IF(H405="不合格","",'上級(五段～)'!J110)</f>
        <v>0</v>
      </c>
      <c r="U405" t="e">
        <f>IF(H405="不合格",0,VLOOKUP(H405,計算!$U$2:$V$62,2,FALSE))</f>
        <v>#N/A</v>
      </c>
      <c r="V405" t="e">
        <f>IF(U405=0,"不合格",VLOOKUP(U405,計算!$T$3:$V$63,2))</f>
        <v>#N/A</v>
      </c>
      <c r="W405" t="str">
        <f t="shared" si="56"/>
        <v/>
      </c>
      <c r="X405" t="e">
        <f t="shared" si="57"/>
        <v>#N/A</v>
      </c>
      <c r="Y405" t="str">
        <f>IF(D405="","",団体設定!$B$7)</f>
        <v/>
      </c>
      <c r="Z405" t="str">
        <f>IF(D405="","",団体設定!$B$8)</f>
        <v/>
      </c>
    </row>
    <row r="406" spans="1:26" x14ac:dyDescent="0.15">
      <c r="A406">
        <v>405</v>
      </c>
      <c r="B406" s="1" t="str">
        <f>IF(D406="","",'上級(五段～)'!B111)</f>
        <v/>
      </c>
      <c r="C406" s="1" t="str">
        <f>IF(D406="","",'上級(五段～)'!C111)</f>
        <v/>
      </c>
      <c r="D406" t="str">
        <f>'上級(五段～)'!D111&amp;'上級(五段～)'!E111</f>
        <v/>
      </c>
      <c r="E406" t="str">
        <f>IF(D406="","",'上級(五段～)'!F111&amp;"/"&amp;'上級(五段～)'!H111&amp;"/"&amp;'上級(五段～)'!J111)</f>
        <v/>
      </c>
      <c r="F406" s="34" t="str">
        <f>IF(D406="","",団体設定!$B$5&amp;"年"&amp;団体設定!$D$5&amp;団体設定!$E$5&amp;団体設定!$F$5&amp;団体設定!$G$5)</f>
        <v/>
      </c>
      <c r="G406" s="33" t="str">
        <f t="shared" si="51"/>
        <v/>
      </c>
      <c r="H406" t="str">
        <f>'上級(五段～)'!Z111</f>
        <v/>
      </c>
      <c r="I406" t="str">
        <f>IF(D406="","",VLOOKUP(H406,計算!$B$16:$C$219,2,FALSE))</f>
        <v/>
      </c>
      <c r="J406" s="44" t="s">
        <v>66</v>
      </c>
      <c r="K406">
        <f t="shared" si="52"/>
        <v>0</v>
      </c>
      <c r="L406" s="52" t="e">
        <f t="shared" si="53"/>
        <v>#VALUE!</v>
      </c>
      <c r="M406" t="e">
        <f t="shared" si="54"/>
        <v>#VALUE!</v>
      </c>
      <c r="N406" t="str">
        <f t="shared" si="55"/>
        <v/>
      </c>
      <c r="O406" s="34" t="str">
        <f t="shared" si="50"/>
        <v/>
      </c>
      <c r="P406" s="34">
        <f>IF(H406="不合格","",'上級(五段～)'!D111)</f>
        <v>0</v>
      </c>
      <c r="Q406" s="34">
        <f>IF(H406="不合格","",'上級(五段～)'!E111)</f>
        <v>0</v>
      </c>
      <c r="R406" s="34">
        <f>IF(H406="不合格","",'上級(五段～)'!F111)</f>
        <v>0</v>
      </c>
      <c r="S406" s="34">
        <f>IF(H406="不合格","",'上級(五段～)'!H111)</f>
        <v>0</v>
      </c>
      <c r="T406" s="34">
        <f>IF(H406="不合格","",'上級(五段～)'!J111)</f>
        <v>0</v>
      </c>
      <c r="U406" t="e">
        <f>IF(H406="不合格",0,VLOOKUP(H406,計算!$U$2:$V$62,2,FALSE))</f>
        <v>#N/A</v>
      </c>
      <c r="V406" t="e">
        <f>IF(U406=0,"不合格",VLOOKUP(U406,計算!$T$3:$V$63,2))</f>
        <v>#N/A</v>
      </c>
      <c r="W406" t="str">
        <f t="shared" si="56"/>
        <v/>
      </c>
      <c r="X406" t="e">
        <f t="shared" si="57"/>
        <v>#N/A</v>
      </c>
      <c r="Y406" t="str">
        <f>IF(D406="","",団体設定!$B$7)</f>
        <v/>
      </c>
      <c r="Z406" t="str">
        <f>IF(D406="","",団体設定!$B$8)</f>
        <v/>
      </c>
    </row>
    <row r="407" spans="1:26" x14ac:dyDescent="0.15">
      <c r="A407">
        <v>406</v>
      </c>
      <c r="B407" s="1" t="str">
        <f>IF(D407="","",'上級(五段～)'!B112)</f>
        <v/>
      </c>
      <c r="C407" s="1" t="str">
        <f>IF(D407="","",'上級(五段～)'!C112)</f>
        <v/>
      </c>
      <c r="D407" t="str">
        <f>'上級(五段～)'!D112&amp;'上級(五段～)'!E112</f>
        <v/>
      </c>
      <c r="E407" t="str">
        <f>IF(D407="","",'上級(五段～)'!F112&amp;"/"&amp;'上級(五段～)'!H112&amp;"/"&amp;'上級(五段～)'!J112)</f>
        <v/>
      </c>
      <c r="F407" s="34" t="str">
        <f>IF(D407="","",団体設定!$B$5&amp;"年"&amp;団体設定!$D$5&amp;団体設定!$E$5&amp;団体設定!$F$5&amp;団体設定!$G$5)</f>
        <v/>
      </c>
      <c r="G407" s="33" t="str">
        <f t="shared" si="51"/>
        <v/>
      </c>
      <c r="H407" t="str">
        <f>'上級(五段～)'!Z112</f>
        <v/>
      </c>
      <c r="I407" t="str">
        <f>IF(D407="","",VLOOKUP(H407,計算!$B$16:$C$219,2,FALSE))</f>
        <v/>
      </c>
      <c r="J407" s="44" t="s">
        <v>66</v>
      </c>
      <c r="K407">
        <f t="shared" si="52"/>
        <v>0</v>
      </c>
      <c r="L407" s="52" t="e">
        <f t="shared" si="53"/>
        <v>#VALUE!</v>
      </c>
      <c r="M407" t="e">
        <f t="shared" si="54"/>
        <v>#VALUE!</v>
      </c>
      <c r="N407" t="str">
        <f t="shared" si="55"/>
        <v/>
      </c>
      <c r="O407" s="34" t="str">
        <f t="shared" si="50"/>
        <v/>
      </c>
      <c r="P407" s="34">
        <f>IF(H407="不合格","",'上級(五段～)'!D112)</f>
        <v>0</v>
      </c>
      <c r="Q407" s="34">
        <f>IF(H407="不合格","",'上級(五段～)'!E112)</f>
        <v>0</v>
      </c>
      <c r="R407" s="34">
        <f>IF(H407="不合格","",'上級(五段～)'!F112)</f>
        <v>0</v>
      </c>
      <c r="S407" s="34">
        <f>IF(H407="不合格","",'上級(五段～)'!H112)</f>
        <v>0</v>
      </c>
      <c r="T407" s="34">
        <f>IF(H407="不合格","",'上級(五段～)'!J112)</f>
        <v>0</v>
      </c>
      <c r="U407" t="e">
        <f>IF(H407="不合格",0,VLOOKUP(H407,計算!$U$2:$V$62,2,FALSE))</f>
        <v>#N/A</v>
      </c>
      <c r="V407" t="e">
        <f>IF(U407=0,"不合格",VLOOKUP(U407,計算!$T$3:$V$63,2))</f>
        <v>#N/A</v>
      </c>
      <c r="W407" t="str">
        <f t="shared" si="56"/>
        <v/>
      </c>
      <c r="X407" t="e">
        <f t="shared" si="57"/>
        <v>#N/A</v>
      </c>
      <c r="Y407" t="str">
        <f>IF(D407="","",団体設定!$B$7)</f>
        <v/>
      </c>
      <c r="Z407" t="str">
        <f>IF(D407="","",団体設定!$B$8)</f>
        <v/>
      </c>
    </row>
    <row r="408" spans="1:26" x14ac:dyDescent="0.15">
      <c r="A408">
        <v>407</v>
      </c>
      <c r="B408" s="1" t="str">
        <f>IF(D408="","",'上級(五段～)'!B113)</f>
        <v/>
      </c>
      <c r="C408" s="1" t="str">
        <f>IF(D408="","",'上級(五段～)'!C113)</f>
        <v/>
      </c>
      <c r="D408" t="str">
        <f>'上級(五段～)'!D113&amp;'上級(五段～)'!E113</f>
        <v/>
      </c>
      <c r="E408" t="str">
        <f>IF(D408="","",'上級(五段～)'!F113&amp;"/"&amp;'上級(五段～)'!H113&amp;"/"&amp;'上級(五段～)'!J113)</f>
        <v/>
      </c>
      <c r="F408" s="34" t="str">
        <f>IF(D408="","",団体設定!$B$5&amp;"年"&amp;団体設定!$D$5&amp;団体設定!$E$5&amp;団体設定!$F$5&amp;団体設定!$G$5)</f>
        <v/>
      </c>
      <c r="G408" s="33" t="str">
        <f t="shared" si="51"/>
        <v/>
      </c>
      <c r="H408" t="str">
        <f>'上級(五段～)'!Z113</f>
        <v/>
      </c>
      <c r="I408" t="str">
        <f>IF(D408="","",VLOOKUP(H408,計算!$B$16:$C$219,2,FALSE))</f>
        <v/>
      </c>
      <c r="J408" s="44" t="s">
        <v>66</v>
      </c>
      <c r="K408">
        <f t="shared" si="52"/>
        <v>0</v>
      </c>
      <c r="L408" s="52" t="e">
        <f t="shared" si="53"/>
        <v>#VALUE!</v>
      </c>
      <c r="M408" t="e">
        <f t="shared" si="54"/>
        <v>#VALUE!</v>
      </c>
      <c r="N408" t="str">
        <f t="shared" si="55"/>
        <v/>
      </c>
      <c r="O408" s="34" t="str">
        <f t="shared" ref="O408:O471" si="58">IF(H408="不合格","",C408)</f>
        <v/>
      </c>
      <c r="P408" s="34">
        <f>IF(H408="不合格","",'上級(五段～)'!D113)</f>
        <v>0</v>
      </c>
      <c r="Q408" s="34">
        <f>IF(H408="不合格","",'上級(五段～)'!E113)</f>
        <v>0</v>
      </c>
      <c r="R408" s="34">
        <f>IF(H408="不合格","",'上級(五段～)'!F113)</f>
        <v>0</v>
      </c>
      <c r="S408" s="34">
        <f>IF(H408="不合格","",'上級(五段～)'!H113)</f>
        <v>0</v>
      </c>
      <c r="T408" s="34">
        <f>IF(H408="不合格","",'上級(五段～)'!J113)</f>
        <v>0</v>
      </c>
      <c r="U408" t="e">
        <f>IF(H408="不合格",0,VLOOKUP(H408,計算!$U$2:$V$62,2,FALSE))</f>
        <v>#N/A</v>
      </c>
      <c r="V408" t="e">
        <f>IF(U408=0,"不合格",VLOOKUP(U408,計算!$T$3:$V$63,2))</f>
        <v>#N/A</v>
      </c>
      <c r="W408" t="str">
        <f t="shared" si="56"/>
        <v/>
      </c>
      <c r="X408" t="e">
        <f t="shared" si="57"/>
        <v>#N/A</v>
      </c>
      <c r="Y408" t="str">
        <f>IF(D408="","",団体設定!$B$7)</f>
        <v/>
      </c>
      <c r="Z408" t="str">
        <f>IF(D408="","",団体設定!$B$8)</f>
        <v/>
      </c>
    </row>
    <row r="409" spans="1:26" x14ac:dyDescent="0.15">
      <c r="A409">
        <v>408</v>
      </c>
      <c r="B409" s="1" t="str">
        <f>IF(D409="","",'上級(五段～)'!B114)</f>
        <v/>
      </c>
      <c r="C409" s="1" t="str">
        <f>IF(D409="","",'上級(五段～)'!C114)</f>
        <v/>
      </c>
      <c r="D409" t="str">
        <f>'上級(五段～)'!D114&amp;'上級(五段～)'!E114</f>
        <v/>
      </c>
      <c r="E409" t="str">
        <f>IF(D409="","",'上級(五段～)'!F114&amp;"/"&amp;'上級(五段～)'!H114&amp;"/"&amp;'上級(五段～)'!J114)</f>
        <v/>
      </c>
      <c r="F409" s="34" t="str">
        <f>IF(D409="","",団体設定!$B$5&amp;"年"&amp;団体設定!$D$5&amp;団体設定!$E$5&amp;団体設定!$F$5&amp;団体設定!$G$5)</f>
        <v/>
      </c>
      <c r="G409" s="33" t="str">
        <f t="shared" si="51"/>
        <v/>
      </c>
      <c r="H409" t="str">
        <f>'上級(五段～)'!Z114</f>
        <v/>
      </c>
      <c r="I409" t="str">
        <f>IF(D409="","",VLOOKUP(H409,計算!$B$16:$C$219,2,FALSE))</f>
        <v/>
      </c>
      <c r="J409" s="44" t="s">
        <v>66</v>
      </c>
      <c r="K409">
        <f t="shared" si="52"/>
        <v>0</v>
      </c>
      <c r="L409" s="52" t="e">
        <f t="shared" si="53"/>
        <v>#VALUE!</v>
      </c>
      <c r="M409" t="e">
        <f t="shared" si="54"/>
        <v>#VALUE!</v>
      </c>
      <c r="N409" t="str">
        <f t="shared" si="55"/>
        <v/>
      </c>
      <c r="O409" s="34" t="str">
        <f t="shared" si="58"/>
        <v/>
      </c>
      <c r="P409" s="34">
        <f>IF(H409="不合格","",'上級(五段～)'!D114)</f>
        <v>0</v>
      </c>
      <c r="Q409" s="34">
        <f>IF(H409="不合格","",'上級(五段～)'!E114)</f>
        <v>0</v>
      </c>
      <c r="R409" s="34">
        <f>IF(H409="不合格","",'上級(五段～)'!F114)</f>
        <v>0</v>
      </c>
      <c r="S409" s="34">
        <f>IF(H409="不合格","",'上級(五段～)'!H114)</f>
        <v>0</v>
      </c>
      <c r="T409" s="34">
        <f>IF(H409="不合格","",'上級(五段～)'!J114)</f>
        <v>0</v>
      </c>
      <c r="U409" t="e">
        <f>IF(H409="不合格",0,VLOOKUP(H409,計算!$U$2:$V$62,2,FALSE))</f>
        <v>#N/A</v>
      </c>
      <c r="V409" t="e">
        <f>IF(U409=0,"不合格",VLOOKUP(U409,計算!$T$3:$V$63,2))</f>
        <v>#N/A</v>
      </c>
      <c r="W409" t="str">
        <f t="shared" si="56"/>
        <v/>
      </c>
      <c r="X409" t="e">
        <f t="shared" si="57"/>
        <v>#N/A</v>
      </c>
      <c r="Y409" t="str">
        <f>IF(D409="","",団体設定!$B$7)</f>
        <v/>
      </c>
      <c r="Z409" t="str">
        <f>IF(D409="","",団体設定!$B$8)</f>
        <v/>
      </c>
    </row>
    <row r="410" spans="1:26" x14ac:dyDescent="0.15">
      <c r="A410">
        <v>409</v>
      </c>
      <c r="B410" s="1" t="str">
        <f>IF(D410="","",'上級(五段～)'!B115)</f>
        <v/>
      </c>
      <c r="C410" s="1" t="str">
        <f>IF(D410="","",'上級(五段～)'!C115)</f>
        <v/>
      </c>
      <c r="D410" t="str">
        <f>'上級(五段～)'!D115&amp;'上級(五段～)'!E115</f>
        <v/>
      </c>
      <c r="E410" t="str">
        <f>IF(D410="","",'上級(五段～)'!F115&amp;"/"&amp;'上級(五段～)'!H115&amp;"/"&amp;'上級(五段～)'!J115)</f>
        <v/>
      </c>
      <c r="F410" s="34" t="str">
        <f>IF(D410="","",団体設定!$B$5&amp;"年"&amp;団体設定!$D$5&amp;団体設定!$E$5&amp;団体設定!$F$5&amp;団体設定!$G$5)</f>
        <v/>
      </c>
      <c r="G410" s="33" t="str">
        <f t="shared" si="51"/>
        <v/>
      </c>
      <c r="H410" t="str">
        <f>'上級(五段～)'!Z115</f>
        <v/>
      </c>
      <c r="I410" t="str">
        <f>IF(D410="","",VLOOKUP(H410,計算!$B$16:$C$219,2,FALSE))</f>
        <v/>
      </c>
      <c r="J410" s="44" t="s">
        <v>66</v>
      </c>
      <c r="K410">
        <f t="shared" si="52"/>
        <v>0</v>
      </c>
      <c r="L410" s="52" t="e">
        <f t="shared" si="53"/>
        <v>#VALUE!</v>
      </c>
      <c r="M410" t="e">
        <f t="shared" si="54"/>
        <v>#VALUE!</v>
      </c>
      <c r="N410" t="str">
        <f t="shared" si="55"/>
        <v/>
      </c>
      <c r="O410" s="34" t="str">
        <f t="shared" si="58"/>
        <v/>
      </c>
      <c r="P410" s="34">
        <f>IF(H410="不合格","",'上級(五段～)'!D115)</f>
        <v>0</v>
      </c>
      <c r="Q410" s="34">
        <f>IF(H410="不合格","",'上級(五段～)'!E115)</f>
        <v>0</v>
      </c>
      <c r="R410" s="34">
        <f>IF(H410="不合格","",'上級(五段～)'!F115)</f>
        <v>0</v>
      </c>
      <c r="S410" s="34">
        <f>IF(H410="不合格","",'上級(五段～)'!H115)</f>
        <v>0</v>
      </c>
      <c r="T410" s="34">
        <f>IF(H410="不合格","",'上級(五段～)'!J115)</f>
        <v>0</v>
      </c>
      <c r="U410" t="e">
        <f>IF(H410="不合格",0,VLOOKUP(H410,計算!$U$2:$V$62,2,FALSE))</f>
        <v>#N/A</v>
      </c>
      <c r="V410" t="e">
        <f>IF(U410=0,"不合格",VLOOKUP(U410,計算!$T$3:$V$63,2))</f>
        <v>#N/A</v>
      </c>
      <c r="W410" t="str">
        <f t="shared" si="56"/>
        <v/>
      </c>
      <c r="X410" t="e">
        <f t="shared" si="57"/>
        <v>#N/A</v>
      </c>
      <c r="Y410" t="str">
        <f>IF(D410="","",団体設定!$B$7)</f>
        <v/>
      </c>
      <c r="Z410" t="str">
        <f>IF(D410="","",団体設定!$B$8)</f>
        <v/>
      </c>
    </row>
    <row r="411" spans="1:26" x14ac:dyDescent="0.15">
      <c r="A411">
        <v>410</v>
      </c>
      <c r="B411" s="1" t="str">
        <f>IF(D411="","",'上級(五段～)'!B116)</f>
        <v/>
      </c>
      <c r="C411" s="1" t="str">
        <f>IF(D411="","",'上級(五段～)'!C116)</f>
        <v/>
      </c>
      <c r="D411" t="str">
        <f>'上級(五段～)'!D116&amp;'上級(五段～)'!E116</f>
        <v/>
      </c>
      <c r="E411" t="str">
        <f>IF(D411="","",'上級(五段～)'!F116&amp;"/"&amp;'上級(五段～)'!H116&amp;"/"&amp;'上級(五段～)'!J116)</f>
        <v/>
      </c>
      <c r="F411" s="34" t="str">
        <f>IF(D411="","",団体設定!$B$5&amp;"年"&amp;団体設定!$D$5&amp;団体設定!$E$5&amp;団体設定!$F$5&amp;団体設定!$G$5)</f>
        <v/>
      </c>
      <c r="G411" s="33" t="str">
        <f t="shared" si="51"/>
        <v/>
      </c>
      <c r="H411" t="str">
        <f>'上級(五段～)'!Z116</f>
        <v/>
      </c>
      <c r="I411" t="str">
        <f>IF(D411="","",VLOOKUP(H411,計算!$B$16:$C$219,2,FALSE))</f>
        <v/>
      </c>
      <c r="J411" s="44" t="s">
        <v>66</v>
      </c>
      <c r="K411">
        <f t="shared" si="52"/>
        <v>0</v>
      </c>
      <c r="L411" s="52" t="e">
        <f t="shared" si="53"/>
        <v>#VALUE!</v>
      </c>
      <c r="M411" t="e">
        <f t="shared" si="54"/>
        <v>#VALUE!</v>
      </c>
      <c r="N411" t="str">
        <f t="shared" si="55"/>
        <v/>
      </c>
      <c r="O411" s="34" t="str">
        <f t="shared" si="58"/>
        <v/>
      </c>
      <c r="P411" s="34">
        <f>IF(H411="不合格","",'上級(五段～)'!D116)</f>
        <v>0</v>
      </c>
      <c r="Q411" s="34">
        <f>IF(H411="不合格","",'上級(五段～)'!E116)</f>
        <v>0</v>
      </c>
      <c r="R411" s="34">
        <f>IF(H411="不合格","",'上級(五段～)'!F116)</f>
        <v>0</v>
      </c>
      <c r="S411" s="34">
        <f>IF(H411="不合格","",'上級(五段～)'!H116)</f>
        <v>0</v>
      </c>
      <c r="T411" s="34">
        <f>IF(H411="不合格","",'上級(五段～)'!J116)</f>
        <v>0</v>
      </c>
      <c r="U411" t="e">
        <f>IF(H411="不合格",0,VLOOKUP(H411,計算!$U$2:$V$62,2,FALSE))</f>
        <v>#N/A</v>
      </c>
      <c r="V411" t="e">
        <f>IF(U411=0,"不合格",VLOOKUP(U411,計算!$T$3:$V$63,2))</f>
        <v>#N/A</v>
      </c>
      <c r="W411" t="str">
        <f t="shared" si="56"/>
        <v/>
      </c>
      <c r="X411" t="e">
        <f t="shared" si="57"/>
        <v>#N/A</v>
      </c>
      <c r="Y411" t="str">
        <f>IF(D411="","",団体設定!$B$7)</f>
        <v/>
      </c>
      <c r="Z411" t="str">
        <f>IF(D411="","",団体設定!$B$8)</f>
        <v/>
      </c>
    </row>
    <row r="412" spans="1:26" x14ac:dyDescent="0.15">
      <c r="A412">
        <v>411</v>
      </c>
      <c r="B412" s="1" t="str">
        <f>IF(D412="","",'上級(五段～)'!B117)</f>
        <v/>
      </c>
      <c r="C412" s="1" t="str">
        <f>IF(D412="","",'上級(五段～)'!C117)</f>
        <v/>
      </c>
      <c r="D412" t="str">
        <f>'上級(五段～)'!D117&amp;'上級(五段～)'!E117</f>
        <v/>
      </c>
      <c r="E412" t="str">
        <f>IF(D412="","",'上級(五段～)'!F117&amp;"/"&amp;'上級(五段～)'!H117&amp;"/"&amp;'上級(五段～)'!J117)</f>
        <v/>
      </c>
      <c r="F412" s="34" t="str">
        <f>IF(D412="","",団体設定!$B$5&amp;"年"&amp;団体設定!$D$5&amp;団体設定!$E$5&amp;団体設定!$F$5&amp;団体設定!$G$5)</f>
        <v/>
      </c>
      <c r="G412" s="33" t="str">
        <f t="shared" si="51"/>
        <v/>
      </c>
      <c r="H412" t="str">
        <f>'上級(五段～)'!Z117</f>
        <v/>
      </c>
      <c r="I412" t="str">
        <f>IF(D412="","",VLOOKUP(H412,計算!$B$16:$C$219,2,FALSE))</f>
        <v/>
      </c>
      <c r="J412" s="44" t="s">
        <v>66</v>
      </c>
      <c r="K412">
        <f t="shared" si="52"/>
        <v>0</v>
      </c>
      <c r="L412" s="52" t="e">
        <f t="shared" si="53"/>
        <v>#VALUE!</v>
      </c>
      <c r="M412" t="e">
        <f t="shared" si="54"/>
        <v>#VALUE!</v>
      </c>
      <c r="N412" t="str">
        <f t="shared" si="55"/>
        <v/>
      </c>
      <c r="O412" s="34" t="str">
        <f t="shared" si="58"/>
        <v/>
      </c>
      <c r="P412" s="34">
        <f>IF(H412="不合格","",'上級(五段～)'!D117)</f>
        <v>0</v>
      </c>
      <c r="Q412" s="34">
        <f>IF(H412="不合格","",'上級(五段～)'!E117)</f>
        <v>0</v>
      </c>
      <c r="R412" s="34">
        <f>IF(H412="不合格","",'上級(五段～)'!F117)</f>
        <v>0</v>
      </c>
      <c r="S412" s="34">
        <f>IF(H412="不合格","",'上級(五段～)'!H117)</f>
        <v>0</v>
      </c>
      <c r="T412" s="34">
        <f>IF(H412="不合格","",'上級(五段～)'!J117)</f>
        <v>0</v>
      </c>
      <c r="U412" t="e">
        <f>IF(H412="不合格",0,VLOOKUP(H412,計算!$U$2:$V$62,2,FALSE))</f>
        <v>#N/A</v>
      </c>
      <c r="V412" t="e">
        <f>IF(U412=0,"不合格",VLOOKUP(U412,計算!$T$3:$V$63,2))</f>
        <v>#N/A</v>
      </c>
      <c r="W412" t="str">
        <f t="shared" si="56"/>
        <v/>
      </c>
      <c r="X412" t="e">
        <f t="shared" si="57"/>
        <v>#N/A</v>
      </c>
      <c r="Y412" t="str">
        <f>IF(D412="","",団体設定!$B$7)</f>
        <v/>
      </c>
      <c r="Z412" t="str">
        <f>IF(D412="","",団体設定!$B$8)</f>
        <v/>
      </c>
    </row>
    <row r="413" spans="1:26" x14ac:dyDescent="0.15">
      <c r="A413">
        <v>412</v>
      </c>
      <c r="B413" s="1" t="str">
        <f>IF(D413="","",'上級(五段～)'!B118)</f>
        <v/>
      </c>
      <c r="C413" s="1" t="str">
        <f>IF(D413="","",'上級(五段～)'!C118)</f>
        <v/>
      </c>
      <c r="D413" t="str">
        <f>'上級(五段～)'!D118&amp;'上級(五段～)'!E118</f>
        <v/>
      </c>
      <c r="E413" t="str">
        <f>IF(D413="","",'上級(五段～)'!F118&amp;"/"&amp;'上級(五段～)'!H118&amp;"/"&amp;'上級(五段～)'!J118)</f>
        <v/>
      </c>
      <c r="F413" s="34" t="str">
        <f>IF(D413="","",団体設定!$B$5&amp;"年"&amp;団体設定!$D$5&amp;団体設定!$E$5&amp;団体設定!$F$5&amp;団体設定!$G$5)</f>
        <v/>
      </c>
      <c r="G413" s="33" t="str">
        <f t="shared" si="51"/>
        <v/>
      </c>
      <c r="H413" t="str">
        <f>'上級(五段～)'!Z118</f>
        <v/>
      </c>
      <c r="I413" t="str">
        <f>IF(D413="","",VLOOKUP(H413,計算!$B$16:$C$219,2,FALSE))</f>
        <v/>
      </c>
      <c r="J413" s="44" t="s">
        <v>66</v>
      </c>
      <c r="K413">
        <f t="shared" si="52"/>
        <v>0</v>
      </c>
      <c r="L413" s="52" t="e">
        <f t="shared" si="53"/>
        <v>#VALUE!</v>
      </c>
      <c r="M413" t="e">
        <f t="shared" si="54"/>
        <v>#VALUE!</v>
      </c>
      <c r="N413" t="str">
        <f t="shared" si="55"/>
        <v/>
      </c>
      <c r="O413" s="34" t="str">
        <f t="shared" si="58"/>
        <v/>
      </c>
      <c r="P413" s="34">
        <f>IF(H413="不合格","",'上級(五段～)'!D118)</f>
        <v>0</v>
      </c>
      <c r="Q413" s="34">
        <f>IF(H413="不合格","",'上級(五段～)'!E118)</f>
        <v>0</v>
      </c>
      <c r="R413" s="34">
        <f>IF(H413="不合格","",'上級(五段～)'!F118)</f>
        <v>0</v>
      </c>
      <c r="S413" s="34">
        <f>IF(H413="不合格","",'上級(五段～)'!H118)</f>
        <v>0</v>
      </c>
      <c r="T413" s="34">
        <f>IF(H413="不合格","",'上級(五段～)'!J118)</f>
        <v>0</v>
      </c>
      <c r="U413" t="e">
        <f>IF(H413="不合格",0,VLOOKUP(H413,計算!$U$2:$V$62,2,FALSE))</f>
        <v>#N/A</v>
      </c>
      <c r="V413" t="e">
        <f>IF(U413=0,"不合格",VLOOKUP(U413,計算!$T$3:$V$63,2))</f>
        <v>#N/A</v>
      </c>
      <c r="W413" t="str">
        <f t="shared" si="56"/>
        <v/>
      </c>
      <c r="X413" t="e">
        <f t="shared" si="57"/>
        <v>#N/A</v>
      </c>
      <c r="Y413" t="str">
        <f>IF(D413="","",団体設定!$B$7)</f>
        <v/>
      </c>
      <c r="Z413" t="str">
        <f>IF(D413="","",団体設定!$B$8)</f>
        <v/>
      </c>
    </row>
    <row r="414" spans="1:26" x14ac:dyDescent="0.15">
      <c r="A414">
        <v>413</v>
      </c>
      <c r="B414" s="1" t="str">
        <f>IF(D414="","",'上級(五段～)'!B119)</f>
        <v/>
      </c>
      <c r="C414" s="1" t="str">
        <f>IF(D414="","",'上級(五段～)'!C119)</f>
        <v/>
      </c>
      <c r="D414" t="str">
        <f>'上級(五段～)'!D119&amp;'上級(五段～)'!E119</f>
        <v/>
      </c>
      <c r="E414" t="str">
        <f>IF(D414="","",'上級(五段～)'!F119&amp;"/"&amp;'上級(五段～)'!H119&amp;"/"&amp;'上級(五段～)'!J119)</f>
        <v/>
      </c>
      <c r="F414" s="34" t="str">
        <f>IF(D414="","",団体設定!$B$5&amp;"年"&amp;団体設定!$D$5&amp;団体設定!$E$5&amp;団体設定!$F$5&amp;団体設定!$G$5)</f>
        <v/>
      </c>
      <c r="G414" s="33" t="str">
        <f t="shared" si="51"/>
        <v/>
      </c>
      <c r="H414" t="str">
        <f>'上級(五段～)'!Z119</f>
        <v/>
      </c>
      <c r="I414" t="str">
        <f>IF(D414="","",VLOOKUP(H414,計算!$B$16:$C$219,2,FALSE))</f>
        <v/>
      </c>
      <c r="J414" s="44" t="s">
        <v>66</v>
      </c>
      <c r="K414">
        <f t="shared" si="52"/>
        <v>0</v>
      </c>
      <c r="L414" s="52" t="e">
        <f t="shared" si="53"/>
        <v>#VALUE!</v>
      </c>
      <c r="M414" t="e">
        <f t="shared" si="54"/>
        <v>#VALUE!</v>
      </c>
      <c r="N414" t="str">
        <f t="shared" si="55"/>
        <v/>
      </c>
      <c r="O414" s="34" t="str">
        <f t="shared" si="58"/>
        <v/>
      </c>
      <c r="P414" s="34">
        <f>IF(H414="不合格","",'上級(五段～)'!D119)</f>
        <v>0</v>
      </c>
      <c r="Q414" s="34">
        <f>IF(H414="不合格","",'上級(五段～)'!E119)</f>
        <v>0</v>
      </c>
      <c r="R414" s="34">
        <f>IF(H414="不合格","",'上級(五段～)'!F119)</f>
        <v>0</v>
      </c>
      <c r="S414" s="34">
        <f>IF(H414="不合格","",'上級(五段～)'!H119)</f>
        <v>0</v>
      </c>
      <c r="T414" s="34">
        <f>IF(H414="不合格","",'上級(五段～)'!J119)</f>
        <v>0</v>
      </c>
      <c r="U414" t="e">
        <f>IF(H414="不合格",0,VLOOKUP(H414,計算!$U$2:$V$62,2,FALSE))</f>
        <v>#N/A</v>
      </c>
      <c r="V414" t="e">
        <f>IF(U414=0,"不合格",VLOOKUP(U414,計算!$T$3:$V$63,2))</f>
        <v>#N/A</v>
      </c>
      <c r="W414" t="str">
        <f t="shared" si="56"/>
        <v/>
      </c>
      <c r="X414" t="e">
        <f t="shared" si="57"/>
        <v>#N/A</v>
      </c>
      <c r="Y414" t="str">
        <f>IF(D414="","",団体設定!$B$7)</f>
        <v/>
      </c>
      <c r="Z414" t="str">
        <f>IF(D414="","",団体設定!$B$8)</f>
        <v/>
      </c>
    </row>
    <row r="415" spans="1:26" x14ac:dyDescent="0.15">
      <c r="A415">
        <v>414</v>
      </c>
      <c r="B415" s="1" t="str">
        <f>IF(D415="","",'上級(五段～)'!B120)</f>
        <v/>
      </c>
      <c r="C415" s="1" t="str">
        <f>IF(D415="","",'上級(五段～)'!C120)</f>
        <v/>
      </c>
      <c r="D415" t="str">
        <f>'上級(五段～)'!D120&amp;'上級(五段～)'!E120</f>
        <v/>
      </c>
      <c r="E415" t="str">
        <f>IF(D415="","",'上級(五段～)'!F120&amp;"/"&amp;'上級(五段～)'!H120&amp;"/"&amp;'上級(五段～)'!J120)</f>
        <v/>
      </c>
      <c r="F415" s="34" t="str">
        <f>IF(D415="","",団体設定!$B$5&amp;"年"&amp;団体設定!$D$5&amp;団体設定!$E$5&amp;団体設定!$F$5&amp;団体設定!$G$5)</f>
        <v/>
      </c>
      <c r="G415" s="33" t="str">
        <f t="shared" si="51"/>
        <v/>
      </c>
      <c r="H415" t="str">
        <f>'上級(五段～)'!Z120</f>
        <v/>
      </c>
      <c r="I415" t="str">
        <f>IF(D415="","",VLOOKUP(H415,計算!$B$16:$C$219,2,FALSE))</f>
        <v/>
      </c>
      <c r="J415" s="44" t="s">
        <v>66</v>
      </c>
      <c r="K415">
        <f t="shared" si="52"/>
        <v>0</v>
      </c>
      <c r="L415" s="52" t="e">
        <f t="shared" si="53"/>
        <v>#VALUE!</v>
      </c>
      <c r="M415" t="e">
        <f t="shared" si="54"/>
        <v>#VALUE!</v>
      </c>
      <c r="N415" t="str">
        <f t="shared" si="55"/>
        <v/>
      </c>
      <c r="O415" s="34" t="str">
        <f t="shared" si="58"/>
        <v/>
      </c>
      <c r="P415" s="34">
        <f>IF(H415="不合格","",'上級(五段～)'!D120)</f>
        <v>0</v>
      </c>
      <c r="Q415" s="34">
        <f>IF(H415="不合格","",'上級(五段～)'!E120)</f>
        <v>0</v>
      </c>
      <c r="R415" s="34">
        <f>IF(H415="不合格","",'上級(五段～)'!F120)</f>
        <v>0</v>
      </c>
      <c r="S415" s="34">
        <f>IF(H415="不合格","",'上級(五段～)'!H120)</f>
        <v>0</v>
      </c>
      <c r="T415" s="34">
        <f>IF(H415="不合格","",'上級(五段～)'!J120)</f>
        <v>0</v>
      </c>
      <c r="U415" t="e">
        <f>IF(H415="不合格",0,VLOOKUP(H415,計算!$U$2:$V$62,2,FALSE))</f>
        <v>#N/A</v>
      </c>
      <c r="V415" t="e">
        <f>IF(U415=0,"不合格",VLOOKUP(U415,計算!$T$3:$V$63,2))</f>
        <v>#N/A</v>
      </c>
      <c r="W415" t="str">
        <f t="shared" si="56"/>
        <v/>
      </c>
      <c r="X415" t="e">
        <f t="shared" si="57"/>
        <v>#N/A</v>
      </c>
      <c r="Y415" t="str">
        <f>IF(D415="","",団体設定!$B$7)</f>
        <v/>
      </c>
      <c r="Z415" t="str">
        <f>IF(D415="","",団体設定!$B$8)</f>
        <v/>
      </c>
    </row>
    <row r="416" spans="1:26" x14ac:dyDescent="0.15">
      <c r="A416">
        <v>415</v>
      </c>
      <c r="B416" s="1" t="str">
        <f>IF(D416="","",'上級(五段～)'!B121)</f>
        <v/>
      </c>
      <c r="C416" s="1" t="str">
        <f>IF(D416="","",'上級(五段～)'!C121)</f>
        <v/>
      </c>
      <c r="D416" t="str">
        <f>'上級(五段～)'!D121&amp;'上級(五段～)'!E121</f>
        <v/>
      </c>
      <c r="E416" t="str">
        <f>IF(D416="","",'上級(五段～)'!F121&amp;"/"&amp;'上級(五段～)'!H121&amp;"/"&amp;'上級(五段～)'!J121)</f>
        <v/>
      </c>
      <c r="F416" s="34" t="str">
        <f>IF(D416="","",団体設定!$B$5&amp;"年"&amp;団体設定!$D$5&amp;団体設定!$E$5&amp;団体設定!$F$5&amp;団体設定!$G$5)</f>
        <v/>
      </c>
      <c r="G416" s="33" t="str">
        <f t="shared" si="51"/>
        <v/>
      </c>
      <c r="H416" t="str">
        <f>'上級(五段～)'!Z121</f>
        <v/>
      </c>
      <c r="I416" t="str">
        <f>IF(D416="","",VLOOKUP(H416,計算!$B$16:$C$219,2,FALSE))</f>
        <v/>
      </c>
      <c r="J416" s="44" t="s">
        <v>66</v>
      </c>
      <c r="K416">
        <f t="shared" si="52"/>
        <v>0</v>
      </c>
      <c r="L416" s="52" t="e">
        <f t="shared" si="53"/>
        <v>#VALUE!</v>
      </c>
      <c r="M416" t="e">
        <f t="shared" si="54"/>
        <v>#VALUE!</v>
      </c>
      <c r="N416" t="str">
        <f t="shared" si="55"/>
        <v/>
      </c>
      <c r="O416" s="34" t="str">
        <f t="shared" si="58"/>
        <v/>
      </c>
      <c r="P416" s="34">
        <f>IF(H416="不合格","",'上級(五段～)'!D121)</f>
        <v>0</v>
      </c>
      <c r="Q416" s="34">
        <f>IF(H416="不合格","",'上級(五段～)'!E121)</f>
        <v>0</v>
      </c>
      <c r="R416" s="34">
        <f>IF(H416="不合格","",'上級(五段～)'!F121)</f>
        <v>0</v>
      </c>
      <c r="S416" s="34">
        <f>IF(H416="不合格","",'上級(五段～)'!H121)</f>
        <v>0</v>
      </c>
      <c r="T416" s="34">
        <f>IF(H416="不合格","",'上級(五段～)'!J121)</f>
        <v>0</v>
      </c>
      <c r="U416" t="e">
        <f>IF(H416="不合格",0,VLOOKUP(H416,計算!$U$2:$V$62,2,FALSE))</f>
        <v>#N/A</v>
      </c>
      <c r="V416" t="e">
        <f>IF(U416=0,"不合格",VLOOKUP(U416,計算!$T$3:$V$63,2))</f>
        <v>#N/A</v>
      </c>
      <c r="W416" t="str">
        <f t="shared" si="56"/>
        <v/>
      </c>
      <c r="X416" t="e">
        <f t="shared" si="57"/>
        <v>#N/A</v>
      </c>
      <c r="Y416" t="str">
        <f>IF(D416="","",団体設定!$B$7)</f>
        <v/>
      </c>
      <c r="Z416" t="str">
        <f>IF(D416="","",団体設定!$B$8)</f>
        <v/>
      </c>
    </row>
    <row r="417" spans="1:26" x14ac:dyDescent="0.15">
      <c r="A417">
        <v>416</v>
      </c>
      <c r="B417" s="1" t="str">
        <f>IF(D417="","",'上級(五段～)'!B122)</f>
        <v/>
      </c>
      <c r="C417" s="1" t="str">
        <f>IF(D417="","",'上級(五段～)'!C122)</f>
        <v/>
      </c>
      <c r="D417" t="str">
        <f>'上級(五段～)'!D122&amp;'上級(五段～)'!E122</f>
        <v/>
      </c>
      <c r="E417" t="str">
        <f>IF(D417="","",'上級(五段～)'!F122&amp;"/"&amp;'上級(五段～)'!H122&amp;"/"&amp;'上級(五段～)'!J122)</f>
        <v/>
      </c>
      <c r="F417" s="34" t="str">
        <f>IF(D417="","",団体設定!$B$5&amp;"年"&amp;団体設定!$D$5&amp;団体設定!$E$5&amp;団体設定!$F$5&amp;団体設定!$G$5)</f>
        <v/>
      </c>
      <c r="G417" s="33" t="str">
        <f t="shared" si="51"/>
        <v/>
      </c>
      <c r="H417" t="str">
        <f>'上級(五段～)'!Z122</f>
        <v/>
      </c>
      <c r="I417" t="str">
        <f>IF(D417="","",VLOOKUP(H417,計算!$B$16:$C$219,2,FALSE))</f>
        <v/>
      </c>
      <c r="J417" s="44" t="s">
        <v>66</v>
      </c>
      <c r="K417">
        <f t="shared" si="52"/>
        <v>0</v>
      </c>
      <c r="L417" s="52" t="e">
        <f t="shared" si="53"/>
        <v>#VALUE!</v>
      </c>
      <c r="M417" t="e">
        <f t="shared" si="54"/>
        <v>#VALUE!</v>
      </c>
      <c r="N417" t="str">
        <f t="shared" si="55"/>
        <v/>
      </c>
      <c r="O417" s="34" t="str">
        <f t="shared" si="58"/>
        <v/>
      </c>
      <c r="P417" s="34">
        <f>IF(H417="不合格","",'上級(五段～)'!D122)</f>
        <v>0</v>
      </c>
      <c r="Q417" s="34">
        <f>IF(H417="不合格","",'上級(五段～)'!E122)</f>
        <v>0</v>
      </c>
      <c r="R417" s="34">
        <f>IF(H417="不合格","",'上級(五段～)'!F122)</f>
        <v>0</v>
      </c>
      <c r="S417" s="34">
        <f>IF(H417="不合格","",'上級(五段～)'!H122)</f>
        <v>0</v>
      </c>
      <c r="T417" s="34">
        <f>IF(H417="不合格","",'上級(五段～)'!J122)</f>
        <v>0</v>
      </c>
      <c r="U417" t="e">
        <f>IF(H417="不合格",0,VLOOKUP(H417,計算!$U$2:$V$62,2,FALSE))</f>
        <v>#N/A</v>
      </c>
      <c r="V417" t="e">
        <f>IF(U417=0,"不合格",VLOOKUP(U417,計算!$T$3:$V$63,2))</f>
        <v>#N/A</v>
      </c>
      <c r="W417" t="str">
        <f t="shared" si="56"/>
        <v/>
      </c>
      <c r="X417" t="e">
        <f t="shared" si="57"/>
        <v>#N/A</v>
      </c>
      <c r="Y417" t="str">
        <f>IF(D417="","",団体設定!$B$7)</f>
        <v/>
      </c>
      <c r="Z417" t="str">
        <f>IF(D417="","",団体設定!$B$8)</f>
        <v/>
      </c>
    </row>
    <row r="418" spans="1:26" x14ac:dyDescent="0.15">
      <c r="A418">
        <v>417</v>
      </c>
      <c r="B418" s="1" t="str">
        <f>IF(D418="","",'上級(五段～)'!B123)</f>
        <v/>
      </c>
      <c r="C418" s="1" t="str">
        <f>IF(D418="","",'上級(五段～)'!C123)</f>
        <v/>
      </c>
      <c r="D418" t="str">
        <f>'上級(五段～)'!D123&amp;'上級(五段～)'!E123</f>
        <v/>
      </c>
      <c r="E418" t="str">
        <f>IF(D418="","",'上級(五段～)'!F123&amp;"/"&amp;'上級(五段～)'!H123&amp;"/"&amp;'上級(五段～)'!J123)</f>
        <v/>
      </c>
      <c r="F418" s="34" t="str">
        <f>IF(D418="","",団体設定!$B$5&amp;"年"&amp;団体設定!$D$5&amp;団体設定!$E$5&amp;団体設定!$F$5&amp;団体設定!$G$5)</f>
        <v/>
      </c>
      <c r="G418" s="33" t="str">
        <f t="shared" si="51"/>
        <v/>
      </c>
      <c r="H418" t="str">
        <f>'上級(五段～)'!Z123</f>
        <v/>
      </c>
      <c r="I418" t="str">
        <f>IF(D418="","",VLOOKUP(H418,計算!$B$16:$C$219,2,FALSE))</f>
        <v/>
      </c>
      <c r="J418" s="44" t="s">
        <v>66</v>
      </c>
      <c r="K418">
        <f t="shared" si="52"/>
        <v>0</v>
      </c>
      <c r="L418" s="52" t="e">
        <f t="shared" si="53"/>
        <v>#VALUE!</v>
      </c>
      <c r="M418" t="e">
        <f t="shared" si="54"/>
        <v>#VALUE!</v>
      </c>
      <c r="N418" t="str">
        <f t="shared" si="55"/>
        <v/>
      </c>
      <c r="O418" s="34" t="str">
        <f t="shared" si="58"/>
        <v/>
      </c>
      <c r="P418" s="34">
        <f>IF(H418="不合格","",'上級(五段～)'!D123)</f>
        <v>0</v>
      </c>
      <c r="Q418" s="34">
        <f>IF(H418="不合格","",'上級(五段～)'!E123)</f>
        <v>0</v>
      </c>
      <c r="R418" s="34">
        <f>IF(H418="不合格","",'上級(五段～)'!F123)</f>
        <v>0</v>
      </c>
      <c r="S418" s="34">
        <f>IF(H418="不合格","",'上級(五段～)'!H123)</f>
        <v>0</v>
      </c>
      <c r="T418" s="34">
        <f>IF(H418="不合格","",'上級(五段～)'!J123)</f>
        <v>0</v>
      </c>
      <c r="U418" t="e">
        <f>IF(H418="不合格",0,VLOOKUP(H418,計算!$U$2:$V$62,2,FALSE))</f>
        <v>#N/A</v>
      </c>
      <c r="V418" t="e">
        <f>IF(U418=0,"不合格",VLOOKUP(U418,計算!$T$3:$V$63,2))</f>
        <v>#N/A</v>
      </c>
      <c r="W418" t="str">
        <f t="shared" si="56"/>
        <v/>
      </c>
      <c r="X418" t="e">
        <f t="shared" si="57"/>
        <v>#N/A</v>
      </c>
      <c r="Y418" t="str">
        <f>IF(D418="","",団体設定!$B$7)</f>
        <v/>
      </c>
      <c r="Z418" t="str">
        <f>IF(D418="","",団体設定!$B$8)</f>
        <v/>
      </c>
    </row>
    <row r="419" spans="1:26" x14ac:dyDescent="0.15">
      <c r="A419">
        <v>418</v>
      </c>
      <c r="B419" s="1" t="str">
        <f>IF(D419="","",'上級(五段～)'!B124)</f>
        <v/>
      </c>
      <c r="C419" s="1" t="str">
        <f>IF(D419="","",'上級(五段～)'!C124)</f>
        <v/>
      </c>
      <c r="D419" t="str">
        <f>'上級(五段～)'!D124&amp;'上級(五段～)'!E124</f>
        <v/>
      </c>
      <c r="E419" t="str">
        <f>IF(D419="","",'上級(五段～)'!F124&amp;"/"&amp;'上級(五段～)'!H124&amp;"/"&amp;'上級(五段～)'!J124)</f>
        <v/>
      </c>
      <c r="F419" s="34" t="str">
        <f>IF(D419="","",団体設定!$B$5&amp;"年"&amp;団体設定!$D$5&amp;団体設定!$E$5&amp;団体設定!$F$5&amp;団体設定!$G$5)</f>
        <v/>
      </c>
      <c r="G419" s="33" t="str">
        <f t="shared" si="51"/>
        <v/>
      </c>
      <c r="H419" t="str">
        <f>'上級(五段～)'!Z124</f>
        <v/>
      </c>
      <c r="I419" t="str">
        <f>IF(D419="","",VLOOKUP(H419,計算!$B$16:$C$219,2,FALSE))</f>
        <v/>
      </c>
      <c r="J419" s="44" t="s">
        <v>66</v>
      </c>
      <c r="K419">
        <f t="shared" si="52"/>
        <v>0</v>
      </c>
      <c r="L419" s="52" t="e">
        <f t="shared" si="53"/>
        <v>#VALUE!</v>
      </c>
      <c r="M419" t="e">
        <f t="shared" si="54"/>
        <v>#VALUE!</v>
      </c>
      <c r="N419" t="str">
        <f t="shared" si="55"/>
        <v/>
      </c>
      <c r="O419" s="34" t="str">
        <f t="shared" si="58"/>
        <v/>
      </c>
      <c r="P419" s="34">
        <f>IF(H419="不合格","",'上級(五段～)'!D124)</f>
        <v>0</v>
      </c>
      <c r="Q419" s="34">
        <f>IF(H419="不合格","",'上級(五段～)'!E124)</f>
        <v>0</v>
      </c>
      <c r="R419" s="34">
        <f>IF(H419="不合格","",'上級(五段～)'!F124)</f>
        <v>0</v>
      </c>
      <c r="S419" s="34">
        <f>IF(H419="不合格","",'上級(五段～)'!H124)</f>
        <v>0</v>
      </c>
      <c r="T419" s="34">
        <f>IF(H419="不合格","",'上級(五段～)'!J124)</f>
        <v>0</v>
      </c>
      <c r="U419" t="e">
        <f>IF(H419="不合格",0,VLOOKUP(H419,計算!$U$2:$V$62,2,FALSE))</f>
        <v>#N/A</v>
      </c>
      <c r="V419" t="e">
        <f>IF(U419=0,"不合格",VLOOKUP(U419,計算!$T$3:$V$63,2))</f>
        <v>#N/A</v>
      </c>
      <c r="W419" t="str">
        <f t="shared" si="56"/>
        <v/>
      </c>
      <c r="X419" t="e">
        <f t="shared" si="57"/>
        <v>#N/A</v>
      </c>
      <c r="Y419" t="str">
        <f>IF(D419="","",団体設定!$B$7)</f>
        <v/>
      </c>
      <c r="Z419" t="str">
        <f>IF(D419="","",団体設定!$B$8)</f>
        <v/>
      </c>
    </row>
    <row r="420" spans="1:26" x14ac:dyDescent="0.15">
      <c r="A420">
        <v>419</v>
      </c>
      <c r="B420" s="1" t="str">
        <f>IF(D420="","",'上級(五段～)'!B125)</f>
        <v/>
      </c>
      <c r="C420" s="1" t="str">
        <f>IF(D420="","",'上級(五段～)'!C125)</f>
        <v/>
      </c>
      <c r="D420" t="str">
        <f>'上級(五段～)'!D125&amp;'上級(五段～)'!E125</f>
        <v/>
      </c>
      <c r="E420" t="str">
        <f>IF(D420="","",'上級(五段～)'!F125&amp;"/"&amp;'上級(五段～)'!H125&amp;"/"&amp;'上級(五段～)'!J125)</f>
        <v/>
      </c>
      <c r="F420" s="34" t="str">
        <f>IF(D420="","",団体設定!$B$5&amp;"年"&amp;団体設定!$D$5&amp;団体設定!$E$5&amp;団体設定!$F$5&amp;団体設定!$G$5)</f>
        <v/>
      </c>
      <c r="G420" s="33" t="str">
        <f t="shared" si="51"/>
        <v/>
      </c>
      <c r="H420" t="str">
        <f>'上級(五段～)'!Z125</f>
        <v/>
      </c>
      <c r="I420" t="str">
        <f>IF(D420="","",VLOOKUP(H420,計算!$B$16:$C$219,2,FALSE))</f>
        <v/>
      </c>
      <c r="J420" s="44" t="s">
        <v>66</v>
      </c>
      <c r="K420">
        <f t="shared" si="52"/>
        <v>0</v>
      </c>
      <c r="L420" s="52" t="e">
        <f t="shared" si="53"/>
        <v>#VALUE!</v>
      </c>
      <c r="M420" t="e">
        <f t="shared" si="54"/>
        <v>#VALUE!</v>
      </c>
      <c r="N420" t="str">
        <f t="shared" si="55"/>
        <v/>
      </c>
      <c r="O420" s="34" t="str">
        <f t="shared" si="58"/>
        <v/>
      </c>
      <c r="P420" s="34">
        <f>IF(H420="不合格","",'上級(五段～)'!D125)</f>
        <v>0</v>
      </c>
      <c r="Q420" s="34">
        <f>IF(H420="不合格","",'上級(五段～)'!E125)</f>
        <v>0</v>
      </c>
      <c r="R420" s="34">
        <f>IF(H420="不合格","",'上級(五段～)'!F125)</f>
        <v>0</v>
      </c>
      <c r="S420" s="34">
        <f>IF(H420="不合格","",'上級(五段～)'!H125)</f>
        <v>0</v>
      </c>
      <c r="T420" s="34">
        <f>IF(H420="不合格","",'上級(五段～)'!J125)</f>
        <v>0</v>
      </c>
      <c r="U420" t="e">
        <f>IF(H420="不合格",0,VLOOKUP(H420,計算!$U$2:$V$62,2,FALSE))</f>
        <v>#N/A</v>
      </c>
      <c r="V420" t="e">
        <f>IF(U420=0,"不合格",VLOOKUP(U420,計算!$T$3:$V$63,2))</f>
        <v>#N/A</v>
      </c>
      <c r="W420" t="str">
        <f t="shared" si="56"/>
        <v/>
      </c>
      <c r="X420" t="e">
        <f t="shared" si="57"/>
        <v>#N/A</v>
      </c>
      <c r="Y420" t="str">
        <f>IF(D420="","",団体設定!$B$7)</f>
        <v/>
      </c>
      <c r="Z420" t="str">
        <f>IF(D420="","",団体設定!$B$8)</f>
        <v/>
      </c>
    </row>
    <row r="421" spans="1:26" x14ac:dyDescent="0.15">
      <c r="A421">
        <v>420</v>
      </c>
      <c r="B421" s="1" t="str">
        <f>IF(D421="","",'上級(五段～)'!B126)</f>
        <v/>
      </c>
      <c r="C421" s="1" t="str">
        <f>IF(D421="","",'上級(五段～)'!C126)</f>
        <v/>
      </c>
      <c r="D421" t="str">
        <f>'上級(五段～)'!D126&amp;'上級(五段～)'!E126</f>
        <v/>
      </c>
      <c r="E421" t="str">
        <f>IF(D421="","",'上級(五段～)'!F126&amp;"/"&amp;'上級(五段～)'!H126&amp;"/"&amp;'上級(五段～)'!J126)</f>
        <v/>
      </c>
      <c r="F421" s="34" t="str">
        <f>IF(D421="","",団体設定!$B$5&amp;"年"&amp;団体設定!$D$5&amp;団体設定!$E$5&amp;団体設定!$F$5&amp;団体設定!$G$5)</f>
        <v/>
      </c>
      <c r="G421" s="33" t="str">
        <f t="shared" si="51"/>
        <v/>
      </c>
      <c r="H421" t="str">
        <f>'上級(五段～)'!Z126</f>
        <v/>
      </c>
      <c r="I421" t="str">
        <f>IF(D421="","",VLOOKUP(H421,計算!$B$16:$C$219,2,FALSE))</f>
        <v/>
      </c>
      <c r="J421" s="44" t="s">
        <v>66</v>
      </c>
      <c r="K421">
        <f t="shared" si="52"/>
        <v>0</v>
      </c>
      <c r="L421" s="52" t="e">
        <f t="shared" si="53"/>
        <v>#VALUE!</v>
      </c>
      <c r="M421" t="e">
        <f t="shared" si="54"/>
        <v>#VALUE!</v>
      </c>
      <c r="N421" t="str">
        <f t="shared" si="55"/>
        <v/>
      </c>
      <c r="O421" s="34" t="str">
        <f t="shared" si="58"/>
        <v/>
      </c>
      <c r="P421" s="34">
        <f>IF(H421="不合格","",'上級(五段～)'!D126)</f>
        <v>0</v>
      </c>
      <c r="Q421" s="34">
        <f>IF(H421="不合格","",'上級(五段～)'!E126)</f>
        <v>0</v>
      </c>
      <c r="R421" s="34">
        <f>IF(H421="不合格","",'上級(五段～)'!F126)</f>
        <v>0</v>
      </c>
      <c r="S421" s="34">
        <f>IF(H421="不合格","",'上級(五段～)'!H126)</f>
        <v>0</v>
      </c>
      <c r="T421" s="34">
        <f>IF(H421="不合格","",'上級(五段～)'!J126)</f>
        <v>0</v>
      </c>
      <c r="U421" t="e">
        <f>IF(H421="不合格",0,VLOOKUP(H421,計算!$U$2:$V$62,2,FALSE))</f>
        <v>#N/A</v>
      </c>
      <c r="V421" t="e">
        <f>IF(U421=0,"不合格",VLOOKUP(U421,計算!$T$3:$V$63,2))</f>
        <v>#N/A</v>
      </c>
      <c r="W421" t="str">
        <f t="shared" si="56"/>
        <v/>
      </c>
      <c r="X421" t="e">
        <f t="shared" si="57"/>
        <v>#N/A</v>
      </c>
      <c r="Y421" t="str">
        <f>IF(D421="","",団体設定!$B$7)</f>
        <v/>
      </c>
      <c r="Z421" t="str">
        <f>IF(D421="","",団体設定!$B$8)</f>
        <v/>
      </c>
    </row>
    <row r="422" spans="1:26" x14ac:dyDescent="0.15">
      <c r="A422">
        <v>421</v>
      </c>
      <c r="B422" s="1" t="str">
        <f>IF(D422="","",'上級(五段～)'!B127)</f>
        <v/>
      </c>
      <c r="C422" s="1" t="str">
        <f>IF(D422="","",'上級(五段～)'!C127)</f>
        <v/>
      </c>
      <c r="D422" t="str">
        <f>'上級(五段～)'!D127&amp;'上級(五段～)'!E127</f>
        <v/>
      </c>
      <c r="E422" t="str">
        <f>IF(D422="","",'上級(五段～)'!F127&amp;"/"&amp;'上級(五段～)'!H127&amp;"/"&amp;'上級(五段～)'!J127)</f>
        <v/>
      </c>
      <c r="F422" s="34" t="str">
        <f>IF(D422="","",団体設定!$B$5&amp;"年"&amp;団体設定!$D$5&amp;団体設定!$E$5&amp;団体設定!$F$5&amp;団体設定!$G$5)</f>
        <v/>
      </c>
      <c r="G422" s="33" t="str">
        <f t="shared" si="51"/>
        <v/>
      </c>
      <c r="H422" t="str">
        <f>'上級(五段～)'!Z127</f>
        <v/>
      </c>
      <c r="I422" t="str">
        <f>IF(D422="","",VLOOKUP(H422,計算!$B$16:$C$219,2,FALSE))</f>
        <v/>
      </c>
      <c r="J422" s="44" t="s">
        <v>66</v>
      </c>
      <c r="K422">
        <f t="shared" si="52"/>
        <v>0</v>
      </c>
      <c r="L422" s="52" t="e">
        <f t="shared" si="53"/>
        <v>#VALUE!</v>
      </c>
      <c r="M422" t="e">
        <f t="shared" si="54"/>
        <v>#VALUE!</v>
      </c>
      <c r="N422" t="str">
        <f t="shared" si="55"/>
        <v/>
      </c>
      <c r="O422" s="34" t="str">
        <f t="shared" si="58"/>
        <v/>
      </c>
      <c r="P422" s="34">
        <f>IF(H422="不合格","",'上級(五段～)'!D127)</f>
        <v>0</v>
      </c>
      <c r="Q422" s="34">
        <f>IF(H422="不合格","",'上級(五段～)'!E127)</f>
        <v>0</v>
      </c>
      <c r="R422" s="34">
        <f>IF(H422="不合格","",'上級(五段～)'!F127)</f>
        <v>0</v>
      </c>
      <c r="S422" s="34">
        <f>IF(H422="不合格","",'上級(五段～)'!H127)</f>
        <v>0</v>
      </c>
      <c r="T422" s="34">
        <f>IF(H422="不合格","",'上級(五段～)'!J127)</f>
        <v>0</v>
      </c>
      <c r="U422" t="e">
        <f>IF(H422="不合格",0,VLOOKUP(H422,計算!$U$2:$V$62,2,FALSE))</f>
        <v>#N/A</v>
      </c>
      <c r="V422" t="e">
        <f>IF(U422=0,"不合格",VLOOKUP(U422,計算!$T$3:$V$63,2))</f>
        <v>#N/A</v>
      </c>
      <c r="W422" t="str">
        <f t="shared" si="56"/>
        <v/>
      </c>
      <c r="X422" t="e">
        <f t="shared" si="57"/>
        <v>#N/A</v>
      </c>
      <c r="Y422" t="str">
        <f>IF(D422="","",団体設定!$B$7)</f>
        <v/>
      </c>
      <c r="Z422" t="str">
        <f>IF(D422="","",団体設定!$B$8)</f>
        <v/>
      </c>
    </row>
    <row r="423" spans="1:26" x14ac:dyDescent="0.15">
      <c r="A423">
        <v>422</v>
      </c>
      <c r="B423" s="1" t="str">
        <f>IF(D423="","",'上級(五段～)'!B128)</f>
        <v/>
      </c>
      <c r="C423" s="1" t="str">
        <f>IF(D423="","",'上級(五段～)'!C128)</f>
        <v/>
      </c>
      <c r="D423" t="str">
        <f>'上級(五段～)'!D128&amp;'上級(五段～)'!E128</f>
        <v/>
      </c>
      <c r="E423" t="str">
        <f>IF(D423="","",'上級(五段～)'!F128&amp;"/"&amp;'上級(五段～)'!H128&amp;"/"&amp;'上級(五段～)'!J128)</f>
        <v/>
      </c>
      <c r="F423" s="34" t="str">
        <f>IF(D423="","",団体設定!$B$5&amp;"年"&amp;団体設定!$D$5&amp;団体設定!$E$5&amp;団体設定!$F$5&amp;団体設定!$G$5)</f>
        <v/>
      </c>
      <c r="G423" s="33" t="str">
        <f t="shared" si="51"/>
        <v/>
      </c>
      <c r="H423" t="str">
        <f>'上級(五段～)'!Z128</f>
        <v/>
      </c>
      <c r="I423" t="str">
        <f>IF(D423="","",VLOOKUP(H423,計算!$B$16:$C$219,2,FALSE))</f>
        <v/>
      </c>
      <c r="J423" s="44" t="s">
        <v>66</v>
      </c>
      <c r="K423">
        <f t="shared" si="52"/>
        <v>0</v>
      </c>
      <c r="L423" s="52" t="e">
        <f t="shared" si="53"/>
        <v>#VALUE!</v>
      </c>
      <c r="M423" t="e">
        <f t="shared" si="54"/>
        <v>#VALUE!</v>
      </c>
      <c r="N423" t="str">
        <f t="shared" si="55"/>
        <v/>
      </c>
      <c r="O423" s="34" t="str">
        <f t="shared" si="58"/>
        <v/>
      </c>
      <c r="P423" s="34">
        <f>IF(H423="不合格","",'上級(五段～)'!D128)</f>
        <v>0</v>
      </c>
      <c r="Q423" s="34">
        <f>IF(H423="不合格","",'上級(五段～)'!E128)</f>
        <v>0</v>
      </c>
      <c r="R423" s="34">
        <f>IF(H423="不合格","",'上級(五段～)'!F128)</f>
        <v>0</v>
      </c>
      <c r="S423" s="34">
        <f>IF(H423="不合格","",'上級(五段～)'!H128)</f>
        <v>0</v>
      </c>
      <c r="T423" s="34">
        <f>IF(H423="不合格","",'上級(五段～)'!J128)</f>
        <v>0</v>
      </c>
      <c r="U423" t="e">
        <f>IF(H423="不合格",0,VLOOKUP(H423,計算!$U$2:$V$62,2,FALSE))</f>
        <v>#N/A</v>
      </c>
      <c r="V423" t="e">
        <f>IF(U423=0,"不合格",VLOOKUP(U423,計算!$T$3:$V$63,2))</f>
        <v>#N/A</v>
      </c>
      <c r="W423" t="str">
        <f t="shared" si="56"/>
        <v/>
      </c>
      <c r="X423" t="e">
        <f t="shared" si="57"/>
        <v>#N/A</v>
      </c>
      <c r="Y423" t="str">
        <f>IF(D423="","",団体設定!$B$7)</f>
        <v/>
      </c>
      <c r="Z423" t="str">
        <f>IF(D423="","",団体設定!$B$8)</f>
        <v/>
      </c>
    </row>
    <row r="424" spans="1:26" x14ac:dyDescent="0.15">
      <c r="A424">
        <v>423</v>
      </c>
      <c r="B424" s="1" t="str">
        <f>IF(D424="","",'上級(五段～)'!B129)</f>
        <v/>
      </c>
      <c r="C424" s="1" t="str">
        <f>IF(D424="","",'上級(五段～)'!C129)</f>
        <v/>
      </c>
      <c r="D424" t="str">
        <f>'上級(五段～)'!D129&amp;'上級(五段～)'!E129</f>
        <v/>
      </c>
      <c r="E424" t="str">
        <f>IF(D424="","",'上級(五段～)'!F129&amp;"/"&amp;'上級(五段～)'!H129&amp;"/"&amp;'上級(五段～)'!J129)</f>
        <v/>
      </c>
      <c r="F424" s="34" t="str">
        <f>IF(D424="","",団体設定!$B$5&amp;"年"&amp;団体設定!$D$5&amp;団体設定!$E$5&amp;団体設定!$F$5&amp;団体設定!$G$5)</f>
        <v/>
      </c>
      <c r="G424" s="33" t="str">
        <f t="shared" si="51"/>
        <v/>
      </c>
      <c r="H424" t="str">
        <f>'上級(五段～)'!Z129</f>
        <v/>
      </c>
      <c r="I424" t="str">
        <f>IF(D424="","",VLOOKUP(H424,計算!$B$16:$C$219,2,FALSE))</f>
        <v/>
      </c>
      <c r="J424" s="44" t="s">
        <v>66</v>
      </c>
      <c r="K424">
        <f t="shared" si="52"/>
        <v>0</v>
      </c>
      <c r="L424" s="52" t="e">
        <f t="shared" si="53"/>
        <v>#VALUE!</v>
      </c>
      <c r="M424" t="e">
        <f t="shared" si="54"/>
        <v>#VALUE!</v>
      </c>
      <c r="N424" t="str">
        <f t="shared" si="55"/>
        <v/>
      </c>
      <c r="O424" s="34" t="str">
        <f t="shared" si="58"/>
        <v/>
      </c>
      <c r="P424" s="34">
        <f>IF(H424="不合格","",'上級(五段～)'!D129)</f>
        <v>0</v>
      </c>
      <c r="Q424" s="34">
        <f>IF(H424="不合格","",'上級(五段～)'!E129)</f>
        <v>0</v>
      </c>
      <c r="R424" s="34">
        <f>IF(H424="不合格","",'上級(五段～)'!F129)</f>
        <v>0</v>
      </c>
      <c r="S424" s="34">
        <f>IF(H424="不合格","",'上級(五段～)'!H129)</f>
        <v>0</v>
      </c>
      <c r="T424" s="34">
        <f>IF(H424="不合格","",'上級(五段～)'!J129)</f>
        <v>0</v>
      </c>
      <c r="U424" t="e">
        <f>IF(H424="不合格",0,VLOOKUP(H424,計算!$U$2:$V$62,2,FALSE))</f>
        <v>#N/A</v>
      </c>
      <c r="V424" t="e">
        <f>IF(U424=0,"不合格",VLOOKUP(U424,計算!$T$3:$V$63,2))</f>
        <v>#N/A</v>
      </c>
      <c r="W424" t="str">
        <f t="shared" si="56"/>
        <v/>
      </c>
      <c r="X424" t="e">
        <f t="shared" si="57"/>
        <v>#N/A</v>
      </c>
      <c r="Y424" t="str">
        <f>IF(D424="","",団体設定!$B$7)</f>
        <v/>
      </c>
      <c r="Z424" t="str">
        <f>IF(D424="","",団体設定!$B$8)</f>
        <v/>
      </c>
    </row>
    <row r="425" spans="1:26" x14ac:dyDescent="0.15">
      <c r="A425">
        <v>424</v>
      </c>
      <c r="B425" s="1" t="str">
        <f>IF(D425="","",'上級(五段～)'!B130)</f>
        <v/>
      </c>
      <c r="C425" s="1" t="str">
        <f>IF(D425="","",'上級(五段～)'!C130)</f>
        <v/>
      </c>
      <c r="D425" t="str">
        <f>'上級(五段～)'!D130&amp;'上級(五段～)'!E130</f>
        <v/>
      </c>
      <c r="E425" t="str">
        <f>IF(D425="","",'上級(五段～)'!F130&amp;"/"&amp;'上級(五段～)'!H130&amp;"/"&amp;'上級(五段～)'!J130)</f>
        <v/>
      </c>
      <c r="F425" s="34" t="str">
        <f>IF(D425="","",団体設定!$B$5&amp;"年"&amp;団体設定!$D$5&amp;団体設定!$E$5&amp;団体設定!$F$5&amp;団体設定!$G$5)</f>
        <v/>
      </c>
      <c r="G425" s="33" t="str">
        <f t="shared" si="51"/>
        <v/>
      </c>
      <c r="H425" t="str">
        <f>'上級(五段～)'!Z130</f>
        <v/>
      </c>
      <c r="I425" t="str">
        <f>IF(D425="","",VLOOKUP(H425,計算!$B$16:$C$219,2,FALSE))</f>
        <v/>
      </c>
      <c r="J425" s="44" t="s">
        <v>66</v>
      </c>
      <c r="K425">
        <f t="shared" si="52"/>
        <v>0</v>
      </c>
      <c r="L425" s="52" t="e">
        <f t="shared" si="53"/>
        <v>#VALUE!</v>
      </c>
      <c r="M425" t="e">
        <f t="shared" si="54"/>
        <v>#VALUE!</v>
      </c>
      <c r="N425" t="str">
        <f t="shared" si="55"/>
        <v/>
      </c>
      <c r="O425" s="34" t="str">
        <f t="shared" si="58"/>
        <v/>
      </c>
      <c r="P425" s="34">
        <f>IF(H425="不合格","",'上級(五段～)'!D130)</f>
        <v>0</v>
      </c>
      <c r="Q425" s="34">
        <f>IF(H425="不合格","",'上級(五段～)'!E130)</f>
        <v>0</v>
      </c>
      <c r="R425" s="34">
        <f>IF(H425="不合格","",'上級(五段～)'!F130)</f>
        <v>0</v>
      </c>
      <c r="S425" s="34">
        <f>IF(H425="不合格","",'上級(五段～)'!H130)</f>
        <v>0</v>
      </c>
      <c r="T425" s="34">
        <f>IF(H425="不合格","",'上級(五段～)'!J130)</f>
        <v>0</v>
      </c>
      <c r="U425" t="e">
        <f>IF(H425="不合格",0,VLOOKUP(H425,計算!$U$2:$V$62,2,FALSE))</f>
        <v>#N/A</v>
      </c>
      <c r="V425" t="e">
        <f>IF(U425=0,"不合格",VLOOKUP(U425,計算!$T$3:$V$63,2))</f>
        <v>#N/A</v>
      </c>
      <c r="W425" t="str">
        <f t="shared" si="56"/>
        <v/>
      </c>
      <c r="X425" t="e">
        <f t="shared" si="57"/>
        <v>#N/A</v>
      </c>
      <c r="Y425" t="str">
        <f>IF(D425="","",団体設定!$B$7)</f>
        <v/>
      </c>
      <c r="Z425" t="str">
        <f>IF(D425="","",団体設定!$B$8)</f>
        <v/>
      </c>
    </row>
    <row r="426" spans="1:26" x14ac:dyDescent="0.15">
      <c r="A426">
        <v>425</v>
      </c>
      <c r="B426" s="1" t="str">
        <f>IF(D426="","",'上級(五段～)'!B131)</f>
        <v/>
      </c>
      <c r="C426" s="1" t="str">
        <f>IF(D426="","",'上級(五段～)'!C131)</f>
        <v/>
      </c>
      <c r="D426" t="str">
        <f>'上級(五段～)'!D131&amp;'上級(五段～)'!E131</f>
        <v/>
      </c>
      <c r="E426" t="str">
        <f>IF(D426="","",'上級(五段～)'!F131&amp;"/"&amp;'上級(五段～)'!H131&amp;"/"&amp;'上級(五段～)'!J131)</f>
        <v/>
      </c>
      <c r="F426" s="34" t="str">
        <f>IF(D426="","",団体設定!$B$5&amp;"年"&amp;団体設定!$D$5&amp;団体設定!$E$5&amp;団体設定!$F$5&amp;団体設定!$G$5)</f>
        <v/>
      </c>
      <c r="G426" s="33" t="str">
        <f t="shared" si="51"/>
        <v/>
      </c>
      <c r="H426" t="str">
        <f>'上級(五段～)'!Z131</f>
        <v/>
      </c>
      <c r="I426" t="str">
        <f>IF(D426="","",VLOOKUP(H426,計算!$B$16:$C$219,2,FALSE))</f>
        <v/>
      </c>
      <c r="J426" s="44" t="s">
        <v>66</v>
      </c>
      <c r="K426">
        <f t="shared" si="52"/>
        <v>0</v>
      </c>
      <c r="L426" s="52" t="e">
        <f t="shared" si="53"/>
        <v>#VALUE!</v>
      </c>
      <c r="M426" t="e">
        <f t="shared" si="54"/>
        <v>#VALUE!</v>
      </c>
      <c r="N426" t="str">
        <f t="shared" si="55"/>
        <v/>
      </c>
      <c r="O426" s="34" t="str">
        <f t="shared" si="58"/>
        <v/>
      </c>
      <c r="P426" s="34">
        <f>IF(H426="不合格","",'上級(五段～)'!D131)</f>
        <v>0</v>
      </c>
      <c r="Q426" s="34">
        <f>IF(H426="不合格","",'上級(五段～)'!E131)</f>
        <v>0</v>
      </c>
      <c r="R426" s="34">
        <f>IF(H426="不合格","",'上級(五段～)'!F131)</f>
        <v>0</v>
      </c>
      <c r="S426" s="34">
        <f>IF(H426="不合格","",'上級(五段～)'!H131)</f>
        <v>0</v>
      </c>
      <c r="T426" s="34">
        <f>IF(H426="不合格","",'上級(五段～)'!J131)</f>
        <v>0</v>
      </c>
      <c r="U426" t="e">
        <f>IF(H426="不合格",0,VLOOKUP(H426,計算!$U$2:$V$62,2,FALSE))</f>
        <v>#N/A</v>
      </c>
      <c r="V426" t="e">
        <f>IF(U426=0,"不合格",VLOOKUP(U426,計算!$T$3:$V$63,2))</f>
        <v>#N/A</v>
      </c>
      <c r="W426" t="str">
        <f t="shared" si="56"/>
        <v/>
      </c>
      <c r="X426" t="e">
        <f t="shared" si="57"/>
        <v>#N/A</v>
      </c>
      <c r="Y426" t="str">
        <f>IF(D426="","",団体設定!$B$7)</f>
        <v/>
      </c>
      <c r="Z426" t="str">
        <f>IF(D426="","",団体設定!$B$8)</f>
        <v/>
      </c>
    </row>
    <row r="427" spans="1:26" x14ac:dyDescent="0.15">
      <c r="A427">
        <v>426</v>
      </c>
      <c r="B427" s="1" t="str">
        <f>IF(D427="","",'上級(五段～)'!B132)</f>
        <v/>
      </c>
      <c r="C427" s="1" t="str">
        <f>IF(D427="","",'上級(五段～)'!C132)</f>
        <v/>
      </c>
      <c r="D427" t="str">
        <f>'上級(五段～)'!D132&amp;'上級(五段～)'!E132</f>
        <v/>
      </c>
      <c r="E427" t="str">
        <f>IF(D427="","",'上級(五段～)'!F132&amp;"/"&amp;'上級(五段～)'!H132&amp;"/"&amp;'上級(五段～)'!J132)</f>
        <v/>
      </c>
      <c r="F427" s="34" t="str">
        <f>IF(D427="","",団体設定!$B$5&amp;"年"&amp;団体設定!$D$5&amp;団体設定!$E$5&amp;団体設定!$F$5&amp;団体設定!$G$5)</f>
        <v/>
      </c>
      <c r="G427" s="33" t="str">
        <f t="shared" si="51"/>
        <v/>
      </c>
      <c r="H427" t="str">
        <f>'上級(五段～)'!Z132</f>
        <v/>
      </c>
      <c r="I427" t="str">
        <f>IF(D427="","",VLOOKUP(H427,計算!$B$16:$C$219,2,FALSE))</f>
        <v/>
      </c>
      <c r="J427" s="44" t="s">
        <v>66</v>
      </c>
      <c r="K427">
        <f t="shared" si="52"/>
        <v>0</v>
      </c>
      <c r="L427" s="52" t="e">
        <f t="shared" si="53"/>
        <v>#VALUE!</v>
      </c>
      <c r="M427" t="e">
        <f t="shared" si="54"/>
        <v>#VALUE!</v>
      </c>
      <c r="N427" t="str">
        <f t="shared" si="55"/>
        <v/>
      </c>
      <c r="O427" s="34" t="str">
        <f t="shared" si="58"/>
        <v/>
      </c>
      <c r="P427" s="34">
        <f>IF(H427="不合格","",'上級(五段～)'!D132)</f>
        <v>0</v>
      </c>
      <c r="Q427" s="34">
        <f>IF(H427="不合格","",'上級(五段～)'!E132)</f>
        <v>0</v>
      </c>
      <c r="R427" s="34">
        <f>IF(H427="不合格","",'上級(五段～)'!F132)</f>
        <v>0</v>
      </c>
      <c r="S427" s="34">
        <f>IF(H427="不合格","",'上級(五段～)'!H132)</f>
        <v>0</v>
      </c>
      <c r="T427" s="34">
        <f>IF(H427="不合格","",'上級(五段～)'!J132)</f>
        <v>0</v>
      </c>
      <c r="U427" t="e">
        <f>IF(H427="不合格",0,VLOOKUP(H427,計算!$U$2:$V$62,2,FALSE))</f>
        <v>#N/A</v>
      </c>
      <c r="V427" t="e">
        <f>IF(U427=0,"不合格",VLOOKUP(U427,計算!$T$3:$V$63,2))</f>
        <v>#N/A</v>
      </c>
      <c r="W427" t="str">
        <f t="shared" si="56"/>
        <v/>
      </c>
      <c r="X427" t="e">
        <f t="shared" si="57"/>
        <v>#N/A</v>
      </c>
      <c r="Y427" t="str">
        <f>IF(D427="","",団体設定!$B$7)</f>
        <v/>
      </c>
      <c r="Z427" t="str">
        <f>IF(D427="","",団体設定!$B$8)</f>
        <v/>
      </c>
    </row>
    <row r="428" spans="1:26" x14ac:dyDescent="0.15">
      <c r="A428">
        <v>427</v>
      </c>
      <c r="B428" s="1" t="str">
        <f>IF(D428="","",'上級(五段～)'!B133)</f>
        <v/>
      </c>
      <c r="C428" s="1" t="str">
        <f>IF(D428="","",'上級(五段～)'!C133)</f>
        <v/>
      </c>
      <c r="D428" t="str">
        <f>'上級(五段～)'!D133&amp;'上級(五段～)'!E133</f>
        <v/>
      </c>
      <c r="E428" t="str">
        <f>IF(D428="","",'上級(五段～)'!F133&amp;"/"&amp;'上級(五段～)'!H133&amp;"/"&amp;'上級(五段～)'!J133)</f>
        <v/>
      </c>
      <c r="F428" s="34" t="str">
        <f>IF(D428="","",団体設定!$B$5&amp;"年"&amp;団体設定!$D$5&amp;団体設定!$E$5&amp;団体設定!$F$5&amp;団体設定!$G$5)</f>
        <v/>
      </c>
      <c r="G428" s="33" t="str">
        <f t="shared" si="51"/>
        <v/>
      </c>
      <c r="H428" t="str">
        <f>'上級(五段～)'!Z133</f>
        <v/>
      </c>
      <c r="I428" t="str">
        <f>IF(D428="","",VLOOKUP(H428,計算!$B$16:$C$219,2,FALSE))</f>
        <v/>
      </c>
      <c r="J428" s="44" t="s">
        <v>66</v>
      </c>
      <c r="K428">
        <f t="shared" si="52"/>
        <v>0</v>
      </c>
      <c r="L428" s="52" t="e">
        <f t="shared" si="53"/>
        <v>#VALUE!</v>
      </c>
      <c r="M428" t="e">
        <f t="shared" si="54"/>
        <v>#VALUE!</v>
      </c>
      <c r="N428" t="str">
        <f t="shared" si="55"/>
        <v/>
      </c>
      <c r="O428" s="34" t="str">
        <f t="shared" si="58"/>
        <v/>
      </c>
      <c r="P428" s="34">
        <f>IF(H428="不合格","",'上級(五段～)'!D133)</f>
        <v>0</v>
      </c>
      <c r="Q428" s="34">
        <f>IF(H428="不合格","",'上級(五段～)'!E133)</f>
        <v>0</v>
      </c>
      <c r="R428" s="34">
        <f>IF(H428="不合格","",'上級(五段～)'!F133)</f>
        <v>0</v>
      </c>
      <c r="S428" s="34">
        <f>IF(H428="不合格","",'上級(五段～)'!H133)</f>
        <v>0</v>
      </c>
      <c r="T428" s="34">
        <f>IF(H428="不合格","",'上級(五段～)'!J133)</f>
        <v>0</v>
      </c>
      <c r="U428" t="e">
        <f>IF(H428="不合格",0,VLOOKUP(H428,計算!$U$2:$V$62,2,FALSE))</f>
        <v>#N/A</v>
      </c>
      <c r="V428" t="e">
        <f>IF(U428=0,"不合格",VLOOKUP(U428,計算!$T$3:$V$63,2))</f>
        <v>#N/A</v>
      </c>
      <c r="W428" t="str">
        <f t="shared" si="56"/>
        <v/>
      </c>
      <c r="X428" t="e">
        <f t="shared" si="57"/>
        <v>#N/A</v>
      </c>
      <c r="Y428" t="str">
        <f>IF(D428="","",団体設定!$B$7)</f>
        <v/>
      </c>
      <c r="Z428" t="str">
        <f>IF(D428="","",団体設定!$B$8)</f>
        <v/>
      </c>
    </row>
    <row r="429" spans="1:26" x14ac:dyDescent="0.15">
      <c r="A429">
        <v>428</v>
      </c>
      <c r="B429" s="1" t="str">
        <f>IF(D429="","",'上級(五段～)'!B134)</f>
        <v/>
      </c>
      <c r="C429" s="1" t="str">
        <f>IF(D429="","",'上級(五段～)'!C134)</f>
        <v/>
      </c>
      <c r="D429" t="str">
        <f>'上級(五段～)'!D134&amp;'上級(五段～)'!E134</f>
        <v/>
      </c>
      <c r="E429" t="str">
        <f>IF(D429="","",'上級(五段～)'!F134&amp;"/"&amp;'上級(五段～)'!H134&amp;"/"&amp;'上級(五段～)'!J134)</f>
        <v/>
      </c>
      <c r="F429" s="34" t="str">
        <f>IF(D429="","",団体設定!$B$5&amp;"年"&amp;団体設定!$D$5&amp;団体設定!$E$5&amp;団体設定!$F$5&amp;団体設定!$G$5)</f>
        <v/>
      </c>
      <c r="G429" s="33" t="str">
        <f t="shared" si="51"/>
        <v/>
      </c>
      <c r="H429" t="str">
        <f>'上級(五段～)'!Z134</f>
        <v/>
      </c>
      <c r="I429" t="str">
        <f>IF(D429="","",VLOOKUP(H429,計算!$B$16:$C$219,2,FALSE))</f>
        <v/>
      </c>
      <c r="J429" s="44" t="s">
        <v>66</v>
      </c>
      <c r="K429">
        <f t="shared" si="52"/>
        <v>0</v>
      </c>
      <c r="L429" s="52" t="e">
        <f t="shared" si="53"/>
        <v>#VALUE!</v>
      </c>
      <c r="M429" t="e">
        <f t="shared" si="54"/>
        <v>#VALUE!</v>
      </c>
      <c r="N429" t="str">
        <f t="shared" si="55"/>
        <v/>
      </c>
      <c r="O429" s="34" t="str">
        <f t="shared" si="58"/>
        <v/>
      </c>
      <c r="P429" s="34">
        <f>IF(H429="不合格","",'上級(五段～)'!D134)</f>
        <v>0</v>
      </c>
      <c r="Q429" s="34">
        <f>IF(H429="不合格","",'上級(五段～)'!E134)</f>
        <v>0</v>
      </c>
      <c r="R429" s="34">
        <f>IF(H429="不合格","",'上級(五段～)'!F134)</f>
        <v>0</v>
      </c>
      <c r="S429" s="34">
        <f>IF(H429="不合格","",'上級(五段～)'!H134)</f>
        <v>0</v>
      </c>
      <c r="T429" s="34">
        <f>IF(H429="不合格","",'上級(五段～)'!J134)</f>
        <v>0</v>
      </c>
      <c r="U429" t="e">
        <f>IF(H429="不合格",0,VLOOKUP(H429,計算!$U$2:$V$62,2,FALSE))</f>
        <v>#N/A</v>
      </c>
      <c r="V429" t="e">
        <f>IF(U429=0,"不合格",VLOOKUP(U429,計算!$T$3:$V$63,2))</f>
        <v>#N/A</v>
      </c>
      <c r="W429" t="str">
        <f t="shared" si="56"/>
        <v/>
      </c>
      <c r="X429" t="e">
        <f t="shared" si="57"/>
        <v>#N/A</v>
      </c>
      <c r="Y429" t="str">
        <f>IF(D429="","",団体設定!$B$7)</f>
        <v/>
      </c>
      <c r="Z429" t="str">
        <f>IF(D429="","",団体設定!$B$8)</f>
        <v/>
      </c>
    </row>
    <row r="430" spans="1:26" x14ac:dyDescent="0.15">
      <c r="A430">
        <v>429</v>
      </c>
      <c r="B430" s="1" t="str">
        <f>IF(D430="","",'上級(五段～)'!B135)</f>
        <v/>
      </c>
      <c r="C430" s="1" t="str">
        <f>IF(D430="","",'上級(五段～)'!C135)</f>
        <v/>
      </c>
      <c r="D430" t="str">
        <f>'上級(五段～)'!D135&amp;'上級(五段～)'!E135</f>
        <v/>
      </c>
      <c r="E430" t="str">
        <f>IF(D430="","",'上級(五段～)'!F135&amp;"/"&amp;'上級(五段～)'!H135&amp;"/"&amp;'上級(五段～)'!J135)</f>
        <v/>
      </c>
      <c r="F430" s="34" t="str">
        <f>IF(D430="","",団体設定!$B$5&amp;"年"&amp;団体設定!$D$5&amp;団体設定!$E$5&amp;団体設定!$F$5&amp;団体設定!$G$5)</f>
        <v/>
      </c>
      <c r="G430" s="33" t="str">
        <f t="shared" si="51"/>
        <v/>
      </c>
      <c r="H430" t="str">
        <f>'上級(五段～)'!Z135</f>
        <v/>
      </c>
      <c r="I430" t="str">
        <f>IF(D430="","",VLOOKUP(H430,計算!$B$16:$C$219,2,FALSE))</f>
        <v/>
      </c>
      <c r="J430" s="44" t="s">
        <v>66</v>
      </c>
      <c r="K430">
        <f t="shared" si="52"/>
        <v>0</v>
      </c>
      <c r="L430" s="52" t="e">
        <f t="shared" si="53"/>
        <v>#VALUE!</v>
      </c>
      <c r="M430" t="e">
        <f t="shared" si="54"/>
        <v>#VALUE!</v>
      </c>
      <c r="N430" t="str">
        <f t="shared" si="55"/>
        <v/>
      </c>
      <c r="O430" s="34" t="str">
        <f t="shared" si="58"/>
        <v/>
      </c>
      <c r="P430" s="34">
        <f>IF(H430="不合格","",'上級(五段～)'!D135)</f>
        <v>0</v>
      </c>
      <c r="Q430" s="34">
        <f>IF(H430="不合格","",'上級(五段～)'!E135)</f>
        <v>0</v>
      </c>
      <c r="R430" s="34">
        <f>IF(H430="不合格","",'上級(五段～)'!F135)</f>
        <v>0</v>
      </c>
      <c r="S430" s="34">
        <f>IF(H430="不合格","",'上級(五段～)'!H135)</f>
        <v>0</v>
      </c>
      <c r="T430" s="34">
        <f>IF(H430="不合格","",'上級(五段～)'!J135)</f>
        <v>0</v>
      </c>
      <c r="U430" t="e">
        <f>IF(H430="不合格",0,VLOOKUP(H430,計算!$U$2:$V$62,2,FALSE))</f>
        <v>#N/A</v>
      </c>
      <c r="V430" t="e">
        <f>IF(U430=0,"不合格",VLOOKUP(U430,計算!$T$3:$V$63,2))</f>
        <v>#N/A</v>
      </c>
      <c r="W430" t="str">
        <f t="shared" si="56"/>
        <v/>
      </c>
      <c r="X430" t="e">
        <f t="shared" si="57"/>
        <v>#N/A</v>
      </c>
      <c r="Y430" t="str">
        <f>IF(D430="","",団体設定!$B$7)</f>
        <v/>
      </c>
      <c r="Z430" t="str">
        <f>IF(D430="","",団体設定!$B$8)</f>
        <v/>
      </c>
    </row>
    <row r="431" spans="1:26" x14ac:dyDescent="0.15">
      <c r="A431">
        <v>430</v>
      </c>
      <c r="B431" s="1" t="str">
        <f>IF(D431="","",'上級(五段～)'!B136)</f>
        <v/>
      </c>
      <c r="C431" s="1" t="str">
        <f>IF(D431="","",'上級(五段～)'!C136)</f>
        <v/>
      </c>
      <c r="D431" t="str">
        <f>'上級(五段～)'!D136&amp;'上級(五段～)'!E136</f>
        <v/>
      </c>
      <c r="E431" t="str">
        <f>IF(D431="","",'上級(五段～)'!F136&amp;"/"&amp;'上級(五段～)'!H136&amp;"/"&amp;'上級(五段～)'!J136)</f>
        <v/>
      </c>
      <c r="F431" s="34" t="str">
        <f>IF(D431="","",団体設定!$B$5&amp;"年"&amp;団体設定!$D$5&amp;団体設定!$E$5&amp;団体設定!$F$5&amp;団体設定!$G$5)</f>
        <v/>
      </c>
      <c r="G431" s="33" t="str">
        <f t="shared" si="51"/>
        <v/>
      </c>
      <c r="H431" t="str">
        <f>'上級(五段～)'!Z136</f>
        <v/>
      </c>
      <c r="I431" t="str">
        <f>IF(D431="","",VLOOKUP(H431,計算!$B$16:$C$219,2,FALSE))</f>
        <v/>
      </c>
      <c r="J431" s="44" t="s">
        <v>66</v>
      </c>
      <c r="K431">
        <f t="shared" si="52"/>
        <v>0</v>
      </c>
      <c r="L431" s="52" t="e">
        <f t="shared" si="53"/>
        <v>#VALUE!</v>
      </c>
      <c r="M431" t="e">
        <f t="shared" si="54"/>
        <v>#VALUE!</v>
      </c>
      <c r="N431" t="str">
        <f t="shared" si="55"/>
        <v/>
      </c>
      <c r="O431" s="34" t="str">
        <f t="shared" si="58"/>
        <v/>
      </c>
      <c r="P431" s="34">
        <f>IF(H431="不合格","",'上級(五段～)'!D136)</f>
        <v>0</v>
      </c>
      <c r="Q431" s="34">
        <f>IF(H431="不合格","",'上級(五段～)'!E136)</f>
        <v>0</v>
      </c>
      <c r="R431" s="34">
        <f>IF(H431="不合格","",'上級(五段～)'!F136)</f>
        <v>0</v>
      </c>
      <c r="S431" s="34">
        <f>IF(H431="不合格","",'上級(五段～)'!H136)</f>
        <v>0</v>
      </c>
      <c r="T431" s="34">
        <f>IF(H431="不合格","",'上級(五段～)'!J136)</f>
        <v>0</v>
      </c>
      <c r="U431" t="e">
        <f>IF(H431="不合格",0,VLOOKUP(H431,計算!$U$2:$V$62,2,FALSE))</f>
        <v>#N/A</v>
      </c>
      <c r="V431" t="e">
        <f>IF(U431=0,"不合格",VLOOKUP(U431,計算!$T$3:$V$63,2))</f>
        <v>#N/A</v>
      </c>
      <c r="W431" t="str">
        <f t="shared" si="56"/>
        <v/>
      </c>
      <c r="X431" t="e">
        <f t="shared" si="57"/>
        <v>#N/A</v>
      </c>
      <c r="Y431" t="str">
        <f>IF(D431="","",団体設定!$B$7)</f>
        <v/>
      </c>
      <c r="Z431" t="str">
        <f>IF(D431="","",団体設定!$B$8)</f>
        <v/>
      </c>
    </row>
    <row r="432" spans="1:26" x14ac:dyDescent="0.15">
      <c r="A432">
        <v>431</v>
      </c>
      <c r="B432" s="1" t="str">
        <f>IF(D432="","",'上級(五段～)'!B137)</f>
        <v/>
      </c>
      <c r="C432" s="1" t="str">
        <f>IF(D432="","",'上級(五段～)'!C137)</f>
        <v/>
      </c>
      <c r="D432" t="str">
        <f>'上級(五段～)'!D137&amp;'上級(五段～)'!E137</f>
        <v/>
      </c>
      <c r="E432" t="str">
        <f>IF(D432="","",'上級(五段～)'!F137&amp;"/"&amp;'上級(五段～)'!H137&amp;"/"&amp;'上級(五段～)'!J137)</f>
        <v/>
      </c>
      <c r="F432" s="34" t="str">
        <f>IF(D432="","",団体設定!$B$5&amp;"年"&amp;団体設定!$D$5&amp;団体設定!$E$5&amp;団体設定!$F$5&amp;団体設定!$G$5)</f>
        <v/>
      </c>
      <c r="G432" s="33" t="str">
        <f t="shared" si="51"/>
        <v/>
      </c>
      <c r="H432" t="str">
        <f>'上級(五段～)'!Z137</f>
        <v/>
      </c>
      <c r="I432" t="str">
        <f>IF(D432="","",VLOOKUP(H432,計算!$B$16:$C$219,2,FALSE))</f>
        <v/>
      </c>
      <c r="J432" s="44" t="s">
        <v>66</v>
      </c>
      <c r="K432">
        <f t="shared" si="52"/>
        <v>0</v>
      </c>
      <c r="L432" s="52" t="e">
        <f t="shared" si="53"/>
        <v>#VALUE!</v>
      </c>
      <c r="M432" t="e">
        <f t="shared" si="54"/>
        <v>#VALUE!</v>
      </c>
      <c r="N432" t="str">
        <f t="shared" si="55"/>
        <v/>
      </c>
      <c r="O432" s="34" t="str">
        <f t="shared" si="58"/>
        <v/>
      </c>
      <c r="P432" s="34">
        <f>IF(H432="不合格","",'上級(五段～)'!D137)</f>
        <v>0</v>
      </c>
      <c r="Q432" s="34">
        <f>IF(H432="不合格","",'上級(五段～)'!E137)</f>
        <v>0</v>
      </c>
      <c r="R432" s="34">
        <f>IF(H432="不合格","",'上級(五段～)'!F137)</f>
        <v>0</v>
      </c>
      <c r="S432" s="34">
        <f>IF(H432="不合格","",'上級(五段～)'!H137)</f>
        <v>0</v>
      </c>
      <c r="T432" s="34">
        <f>IF(H432="不合格","",'上級(五段～)'!J137)</f>
        <v>0</v>
      </c>
      <c r="U432" t="e">
        <f>IF(H432="不合格",0,VLOOKUP(H432,計算!$U$2:$V$62,2,FALSE))</f>
        <v>#N/A</v>
      </c>
      <c r="V432" t="e">
        <f>IF(U432=0,"不合格",VLOOKUP(U432,計算!$T$3:$V$63,2))</f>
        <v>#N/A</v>
      </c>
      <c r="W432" t="str">
        <f t="shared" si="56"/>
        <v/>
      </c>
      <c r="X432" t="e">
        <f t="shared" si="57"/>
        <v>#N/A</v>
      </c>
      <c r="Y432" t="str">
        <f>IF(D432="","",団体設定!$B$7)</f>
        <v/>
      </c>
      <c r="Z432" t="str">
        <f>IF(D432="","",団体設定!$B$8)</f>
        <v/>
      </c>
    </row>
    <row r="433" spans="1:26" x14ac:dyDescent="0.15">
      <c r="A433">
        <v>432</v>
      </c>
      <c r="B433" s="1" t="str">
        <f>IF(D433="","",'上級(五段～)'!B138)</f>
        <v/>
      </c>
      <c r="C433" s="1" t="str">
        <f>IF(D433="","",'上級(五段～)'!C138)</f>
        <v/>
      </c>
      <c r="D433" t="str">
        <f>'上級(五段～)'!D138&amp;'上級(五段～)'!E138</f>
        <v/>
      </c>
      <c r="E433" t="str">
        <f>IF(D433="","",'上級(五段～)'!F138&amp;"/"&amp;'上級(五段～)'!H138&amp;"/"&amp;'上級(五段～)'!J138)</f>
        <v/>
      </c>
      <c r="F433" s="34" t="str">
        <f>IF(D433="","",団体設定!$B$5&amp;"年"&amp;団体設定!$D$5&amp;団体設定!$E$5&amp;団体設定!$F$5&amp;団体設定!$G$5)</f>
        <v/>
      </c>
      <c r="G433" s="33" t="str">
        <f t="shared" si="51"/>
        <v/>
      </c>
      <c r="H433" t="str">
        <f>'上級(五段～)'!Z138</f>
        <v/>
      </c>
      <c r="I433" t="str">
        <f>IF(D433="","",VLOOKUP(H433,計算!$B$16:$C$219,2,FALSE))</f>
        <v/>
      </c>
      <c r="J433" s="44" t="s">
        <v>66</v>
      </c>
      <c r="K433">
        <f t="shared" si="52"/>
        <v>0</v>
      </c>
      <c r="L433" s="52" t="e">
        <f t="shared" si="53"/>
        <v>#VALUE!</v>
      </c>
      <c r="M433" t="e">
        <f t="shared" si="54"/>
        <v>#VALUE!</v>
      </c>
      <c r="N433" t="str">
        <f t="shared" si="55"/>
        <v/>
      </c>
      <c r="O433" s="34" t="str">
        <f t="shared" si="58"/>
        <v/>
      </c>
      <c r="P433" s="34">
        <f>IF(H433="不合格","",'上級(五段～)'!D138)</f>
        <v>0</v>
      </c>
      <c r="Q433" s="34">
        <f>IF(H433="不合格","",'上級(五段～)'!E138)</f>
        <v>0</v>
      </c>
      <c r="R433" s="34">
        <f>IF(H433="不合格","",'上級(五段～)'!F138)</f>
        <v>0</v>
      </c>
      <c r="S433" s="34">
        <f>IF(H433="不合格","",'上級(五段～)'!H138)</f>
        <v>0</v>
      </c>
      <c r="T433" s="34">
        <f>IF(H433="不合格","",'上級(五段～)'!J138)</f>
        <v>0</v>
      </c>
      <c r="U433" t="e">
        <f>IF(H433="不合格",0,VLOOKUP(H433,計算!$U$2:$V$62,2,FALSE))</f>
        <v>#N/A</v>
      </c>
      <c r="V433" t="e">
        <f>IF(U433=0,"不合格",VLOOKUP(U433,計算!$T$3:$V$63,2))</f>
        <v>#N/A</v>
      </c>
      <c r="W433" t="str">
        <f t="shared" si="56"/>
        <v/>
      </c>
      <c r="X433" t="e">
        <f t="shared" si="57"/>
        <v>#N/A</v>
      </c>
      <c r="Y433" t="str">
        <f>IF(D433="","",団体設定!$B$7)</f>
        <v/>
      </c>
      <c r="Z433" t="str">
        <f>IF(D433="","",団体設定!$B$8)</f>
        <v/>
      </c>
    </row>
    <row r="434" spans="1:26" x14ac:dyDescent="0.15">
      <c r="A434">
        <v>433</v>
      </c>
      <c r="B434" s="1" t="str">
        <f>IF(D434="","",'上級(五段～)'!B139)</f>
        <v/>
      </c>
      <c r="C434" s="1" t="str">
        <f>IF(D434="","",'上級(五段～)'!C139)</f>
        <v/>
      </c>
      <c r="D434" t="str">
        <f>'上級(五段～)'!D139&amp;'上級(五段～)'!E139</f>
        <v/>
      </c>
      <c r="E434" t="str">
        <f>IF(D434="","",'上級(五段～)'!F139&amp;"/"&amp;'上級(五段～)'!H139&amp;"/"&amp;'上級(五段～)'!J139)</f>
        <v/>
      </c>
      <c r="F434" s="34" t="str">
        <f>IF(D434="","",団体設定!$B$5&amp;"年"&amp;団体設定!$D$5&amp;団体設定!$E$5&amp;団体設定!$F$5&amp;団体設定!$G$5)</f>
        <v/>
      </c>
      <c r="G434" s="33" t="str">
        <f t="shared" si="51"/>
        <v/>
      </c>
      <c r="H434" t="str">
        <f>'上級(五段～)'!Z139</f>
        <v/>
      </c>
      <c r="I434" t="str">
        <f>IF(D434="","",VLOOKUP(H434,計算!$B$16:$C$219,2,FALSE))</f>
        <v/>
      </c>
      <c r="J434" s="44" t="s">
        <v>66</v>
      </c>
      <c r="K434">
        <f t="shared" si="52"/>
        <v>0</v>
      </c>
      <c r="L434" s="52" t="e">
        <f t="shared" si="53"/>
        <v>#VALUE!</v>
      </c>
      <c r="M434" t="e">
        <f t="shared" si="54"/>
        <v>#VALUE!</v>
      </c>
      <c r="N434" t="str">
        <f t="shared" si="55"/>
        <v/>
      </c>
      <c r="O434" s="34" t="str">
        <f t="shared" si="58"/>
        <v/>
      </c>
      <c r="P434" s="34">
        <f>IF(H434="不合格","",'上級(五段～)'!D139)</f>
        <v>0</v>
      </c>
      <c r="Q434" s="34">
        <f>IF(H434="不合格","",'上級(五段～)'!E139)</f>
        <v>0</v>
      </c>
      <c r="R434" s="34">
        <f>IF(H434="不合格","",'上級(五段～)'!F139)</f>
        <v>0</v>
      </c>
      <c r="S434" s="34">
        <f>IF(H434="不合格","",'上級(五段～)'!H139)</f>
        <v>0</v>
      </c>
      <c r="T434" s="34">
        <f>IF(H434="不合格","",'上級(五段～)'!J139)</f>
        <v>0</v>
      </c>
      <c r="U434" t="e">
        <f>IF(H434="不合格",0,VLOOKUP(H434,計算!$U$2:$V$62,2,FALSE))</f>
        <v>#N/A</v>
      </c>
      <c r="V434" t="e">
        <f>IF(U434=0,"不合格",VLOOKUP(U434,計算!$T$3:$V$63,2))</f>
        <v>#N/A</v>
      </c>
      <c r="W434" t="str">
        <f t="shared" si="56"/>
        <v/>
      </c>
      <c r="X434" t="e">
        <f t="shared" si="57"/>
        <v>#N/A</v>
      </c>
      <c r="Y434" t="str">
        <f>IF(D434="","",団体設定!$B$7)</f>
        <v/>
      </c>
      <c r="Z434" t="str">
        <f>IF(D434="","",団体設定!$B$8)</f>
        <v/>
      </c>
    </row>
    <row r="435" spans="1:26" x14ac:dyDescent="0.15">
      <c r="A435">
        <v>434</v>
      </c>
      <c r="B435" s="1" t="str">
        <f>IF(D435="","",'上級(五段～)'!B140)</f>
        <v/>
      </c>
      <c r="C435" s="1" t="str">
        <f>IF(D435="","",'上級(五段～)'!C140)</f>
        <v/>
      </c>
      <c r="D435" t="str">
        <f>'上級(五段～)'!D140&amp;'上級(五段～)'!E140</f>
        <v/>
      </c>
      <c r="E435" t="str">
        <f>IF(D435="","",'上級(五段～)'!F140&amp;"/"&amp;'上級(五段～)'!H140&amp;"/"&amp;'上級(五段～)'!J140)</f>
        <v/>
      </c>
      <c r="F435" s="34" t="str">
        <f>IF(D435="","",団体設定!$B$5&amp;"年"&amp;団体設定!$D$5&amp;団体設定!$E$5&amp;団体設定!$F$5&amp;団体設定!$G$5)</f>
        <v/>
      </c>
      <c r="G435" s="33" t="str">
        <f t="shared" si="51"/>
        <v/>
      </c>
      <c r="H435" t="str">
        <f>'上級(五段～)'!Z140</f>
        <v/>
      </c>
      <c r="I435" t="str">
        <f>IF(D435="","",VLOOKUP(H435,計算!$B$16:$C$219,2,FALSE))</f>
        <v/>
      </c>
      <c r="J435" s="44" t="s">
        <v>66</v>
      </c>
      <c r="K435">
        <f t="shared" si="52"/>
        <v>0</v>
      </c>
      <c r="L435" s="52" t="e">
        <f t="shared" si="53"/>
        <v>#VALUE!</v>
      </c>
      <c r="M435" t="e">
        <f t="shared" si="54"/>
        <v>#VALUE!</v>
      </c>
      <c r="N435" t="str">
        <f t="shared" si="55"/>
        <v/>
      </c>
      <c r="O435" s="34" t="str">
        <f t="shared" si="58"/>
        <v/>
      </c>
      <c r="P435" s="34">
        <f>IF(H435="不合格","",'上級(五段～)'!D140)</f>
        <v>0</v>
      </c>
      <c r="Q435" s="34">
        <f>IF(H435="不合格","",'上級(五段～)'!E140)</f>
        <v>0</v>
      </c>
      <c r="R435" s="34">
        <f>IF(H435="不合格","",'上級(五段～)'!F140)</f>
        <v>0</v>
      </c>
      <c r="S435" s="34">
        <f>IF(H435="不合格","",'上級(五段～)'!H140)</f>
        <v>0</v>
      </c>
      <c r="T435" s="34">
        <f>IF(H435="不合格","",'上級(五段～)'!J140)</f>
        <v>0</v>
      </c>
      <c r="U435" t="e">
        <f>IF(H435="不合格",0,VLOOKUP(H435,計算!$U$2:$V$62,2,FALSE))</f>
        <v>#N/A</v>
      </c>
      <c r="V435" t="e">
        <f>IF(U435=0,"不合格",VLOOKUP(U435,計算!$T$3:$V$63,2))</f>
        <v>#N/A</v>
      </c>
      <c r="W435" t="str">
        <f t="shared" si="56"/>
        <v/>
      </c>
      <c r="X435" t="e">
        <f t="shared" si="57"/>
        <v>#N/A</v>
      </c>
      <c r="Y435" t="str">
        <f>IF(D435="","",団体設定!$B$7)</f>
        <v/>
      </c>
      <c r="Z435" t="str">
        <f>IF(D435="","",団体設定!$B$8)</f>
        <v/>
      </c>
    </row>
    <row r="436" spans="1:26" x14ac:dyDescent="0.15">
      <c r="A436">
        <v>435</v>
      </c>
      <c r="B436" s="1" t="str">
        <f>IF(D436="","",'上級(五段～)'!B141)</f>
        <v/>
      </c>
      <c r="C436" s="1" t="str">
        <f>IF(D436="","",'上級(五段～)'!C141)</f>
        <v/>
      </c>
      <c r="D436" t="str">
        <f>'上級(五段～)'!D141&amp;'上級(五段～)'!E141</f>
        <v/>
      </c>
      <c r="E436" t="str">
        <f>IF(D436="","",'上級(五段～)'!F141&amp;"/"&amp;'上級(五段～)'!H141&amp;"/"&amp;'上級(五段～)'!J141)</f>
        <v/>
      </c>
      <c r="F436" s="34" t="str">
        <f>IF(D436="","",団体設定!$B$5&amp;"年"&amp;団体設定!$D$5&amp;団体設定!$E$5&amp;団体設定!$F$5&amp;団体設定!$G$5)</f>
        <v/>
      </c>
      <c r="G436" s="33" t="str">
        <f t="shared" si="51"/>
        <v/>
      </c>
      <c r="H436" t="str">
        <f>'上級(五段～)'!Z141</f>
        <v/>
      </c>
      <c r="I436" t="str">
        <f>IF(D436="","",VLOOKUP(H436,計算!$B$16:$C$219,2,FALSE))</f>
        <v/>
      </c>
      <c r="J436" s="44" t="s">
        <v>66</v>
      </c>
      <c r="K436">
        <f t="shared" si="52"/>
        <v>0</v>
      </c>
      <c r="L436" s="52" t="e">
        <f t="shared" si="53"/>
        <v>#VALUE!</v>
      </c>
      <c r="M436" t="e">
        <f t="shared" si="54"/>
        <v>#VALUE!</v>
      </c>
      <c r="N436" t="str">
        <f t="shared" si="55"/>
        <v/>
      </c>
      <c r="O436" s="34" t="str">
        <f t="shared" si="58"/>
        <v/>
      </c>
      <c r="P436" s="34">
        <f>IF(H436="不合格","",'上級(五段～)'!D141)</f>
        <v>0</v>
      </c>
      <c r="Q436" s="34">
        <f>IF(H436="不合格","",'上級(五段～)'!E141)</f>
        <v>0</v>
      </c>
      <c r="R436" s="34">
        <f>IF(H436="不合格","",'上級(五段～)'!F141)</f>
        <v>0</v>
      </c>
      <c r="S436" s="34">
        <f>IF(H436="不合格","",'上級(五段～)'!H141)</f>
        <v>0</v>
      </c>
      <c r="T436" s="34">
        <f>IF(H436="不合格","",'上級(五段～)'!J141)</f>
        <v>0</v>
      </c>
      <c r="U436" t="e">
        <f>IF(H436="不合格",0,VLOOKUP(H436,計算!$U$2:$V$62,2,FALSE))</f>
        <v>#N/A</v>
      </c>
      <c r="V436" t="e">
        <f>IF(U436=0,"不合格",VLOOKUP(U436,計算!$T$3:$V$63,2))</f>
        <v>#N/A</v>
      </c>
      <c r="W436" t="str">
        <f t="shared" si="56"/>
        <v/>
      </c>
      <c r="X436" t="e">
        <f t="shared" si="57"/>
        <v>#N/A</v>
      </c>
      <c r="Y436" t="str">
        <f>IF(D436="","",団体設定!$B$7)</f>
        <v/>
      </c>
      <c r="Z436" t="str">
        <f>IF(D436="","",団体設定!$B$8)</f>
        <v/>
      </c>
    </row>
    <row r="437" spans="1:26" x14ac:dyDescent="0.15">
      <c r="A437">
        <v>436</v>
      </c>
      <c r="B437" s="1" t="str">
        <f>IF(D437="","",'上級(五段～)'!B142)</f>
        <v/>
      </c>
      <c r="C437" s="1" t="str">
        <f>IF(D437="","",'上級(五段～)'!C142)</f>
        <v/>
      </c>
      <c r="D437" t="str">
        <f>'上級(五段～)'!D142&amp;'上級(五段～)'!E142</f>
        <v/>
      </c>
      <c r="E437" t="str">
        <f>IF(D437="","",'上級(五段～)'!F142&amp;"/"&amp;'上級(五段～)'!H142&amp;"/"&amp;'上級(五段～)'!J142)</f>
        <v/>
      </c>
      <c r="F437" s="34" t="str">
        <f>IF(D437="","",団体設定!$B$5&amp;"年"&amp;団体設定!$D$5&amp;団体設定!$E$5&amp;団体設定!$F$5&amp;団体設定!$G$5)</f>
        <v/>
      </c>
      <c r="G437" s="33" t="str">
        <f t="shared" si="51"/>
        <v/>
      </c>
      <c r="H437" t="str">
        <f>'上級(五段～)'!Z142</f>
        <v/>
      </c>
      <c r="I437" t="str">
        <f>IF(D437="","",VLOOKUP(H437,計算!$B$16:$C$219,2,FALSE))</f>
        <v/>
      </c>
      <c r="J437" s="44" t="s">
        <v>66</v>
      </c>
      <c r="K437">
        <f t="shared" si="52"/>
        <v>0</v>
      </c>
      <c r="L437" s="52" t="e">
        <f t="shared" si="53"/>
        <v>#VALUE!</v>
      </c>
      <c r="M437" t="e">
        <f t="shared" si="54"/>
        <v>#VALUE!</v>
      </c>
      <c r="N437" t="str">
        <f t="shared" si="55"/>
        <v/>
      </c>
      <c r="O437" s="34" t="str">
        <f t="shared" si="58"/>
        <v/>
      </c>
      <c r="P437" s="34">
        <f>IF(H437="不合格","",'上級(五段～)'!D142)</f>
        <v>0</v>
      </c>
      <c r="Q437" s="34">
        <f>IF(H437="不合格","",'上級(五段～)'!E142)</f>
        <v>0</v>
      </c>
      <c r="R437" s="34">
        <f>IF(H437="不合格","",'上級(五段～)'!F142)</f>
        <v>0</v>
      </c>
      <c r="S437" s="34">
        <f>IF(H437="不合格","",'上級(五段～)'!H142)</f>
        <v>0</v>
      </c>
      <c r="T437" s="34">
        <f>IF(H437="不合格","",'上級(五段～)'!J142)</f>
        <v>0</v>
      </c>
      <c r="U437" t="e">
        <f>IF(H437="不合格",0,VLOOKUP(H437,計算!$U$2:$V$62,2,FALSE))</f>
        <v>#N/A</v>
      </c>
      <c r="V437" t="e">
        <f>IF(U437=0,"不合格",VLOOKUP(U437,計算!$T$3:$V$63,2))</f>
        <v>#N/A</v>
      </c>
      <c r="W437" t="str">
        <f t="shared" si="56"/>
        <v/>
      </c>
      <c r="X437" t="e">
        <f t="shared" si="57"/>
        <v>#N/A</v>
      </c>
      <c r="Y437" t="str">
        <f>IF(D437="","",団体設定!$B$7)</f>
        <v/>
      </c>
      <c r="Z437" t="str">
        <f>IF(D437="","",団体設定!$B$8)</f>
        <v/>
      </c>
    </row>
    <row r="438" spans="1:26" x14ac:dyDescent="0.15">
      <c r="A438">
        <v>437</v>
      </c>
      <c r="B438" s="1" t="str">
        <f>IF(D438="","",'上級(五段～)'!B143)</f>
        <v/>
      </c>
      <c r="C438" s="1" t="str">
        <f>IF(D438="","",'上級(五段～)'!C143)</f>
        <v/>
      </c>
      <c r="D438" t="str">
        <f>'上級(五段～)'!D143&amp;'上級(五段～)'!E143</f>
        <v/>
      </c>
      <c r="E438" t="str">
        <f>IF(D438="","",'上級(五段～)'!F143&amp;"/"&amp;'上級(五段～)'!H143&amp;"/"&amp;'上級(五段～)'!J143)</f>
        <v/>
      </c>
      <c r="F438" s="34" t="str">
        <f>IF(D438="","",団体設定!$B$5&amp;"年"&amp;団体設定!$D$5&amp;団体設定!$E$5&amp;団体設定!$F$5&amp;団体設定!$G$5)</f>
        <v/>
      </c>
      <c r="G438" s="33" t="str">
        <f t="shared" si="51"/>
        <v/>
      </c>
      <c r="H438" t="str">
        <f>'上級(五段～)'!Z143</f>
        <v/>
      </c>
      <c r="I438" t="str">
        <f>IF(D438="","",VLOOKUP(H438,計算!$B$16:$C$219,2,FALSE))</f>
        <v/>
      </c>
      <c r="J438" s="44" t="s">
        <v>66</v>
      </c>
      <c r="K438">
        <f t="shared" si="52"/>
        <v>0</v>
      </c>
      <c r="L438" s="52" t="e">
        <f t="shared" si="53"/>
        <v>#VALUE!</v>
      </c>
      <c r="M438" t="e">
        <f t="shared" si="54"/>
        <v>#VALUE!</v>
      </c>
      <c r="N438" t="str">
        <f t="shared" si="55"/>
        <v/>
      </c>
      <c r="O438" s="34" t="str">
        <f t="shared" si="58"/>
        <v/>
      </c>
      <c r="P438" s="34">
        <f>IF(H438="不合格","",'上級(五段～)'!D143)</f>
        <v>0</v>
      </c>
      <c r="Q438" s="34">
        <f>IF(H438="不合格","",'上級(五段～)'!E143)</f>
        <v>0</v>
      </c>
      <c r="R438" s="34">
        <f>IF(H438="不合格","",'上級(五段～)'!F143)</f>
        <v>0</v>
      </c>
      <c r="S438" s="34">
        <f>IF(H438="不合格","",'上級(五段～)'!H143)</f>
        <v>0</v>
      </c>
      <c r="T438" s="34">
        <f>IF(H438="不合格","",'上級(五段～)'!J143)</f>
        <v>0</v>
      </c>
      <c r="U438" t="e">
        <f>IF(H438="不合格",0,VLOOKUP(H438,計算!$U$2:$V$62,2,FALSE))</f>
        <v>#N/A</v>
      </c>
      <c r="V438" t="e">
        <f>IF(U438=0,"不合格",VLOOKUP(U438,計算!$T$3:$V$63,2))</f>
        <v>#N/A</v>
      </c>
      <c r="W438" t="str">
        <f t="shared" si="56"/>
        <v/>
      </c>
      <c r="X438" t="e">
        <f t="shared" si="57"/>
        <v>#N/A</v>
      </c>
      <c r="Y438" t="str">
        <f>IF(D438="","",団体設定!$B$7)</f>
        <v/>
      </c>
      <c r="Z438" t="str">
        <f>IF(D438="","",団体設定!$B$8)</f>
        <v/>
      </c>
    </row>
    <row r="439" spans="1:26" x14ac:dyDescent="0.15">
      <c r="A439">
        <v>438</v>
      </c>
      <c r="B439" s="1" t="str">
        <f>IF(D439="","",'上級(五段～)'!B144)</f>
        <v/>
      </c>
      <c r="C439" s="1" t="str">
        <f>IF(D439="","",'上級(五段～)'!C144)</f>
        <v/>
      </c>
      <c r="D439" t="str">
        <f>'上級(五段～)'!D144&amp;'上級(五段～)'!E144</f>
        <v/>
      </c>
      <c r="E439" t="str">
        <f>IF(D439="","",'上級(五段～)'!F144&amp;"/"&amp;'上級(五段～)'!H144&amp;"/"&amp;'上級(五段～)'!J144)</f>
        <v/>
      </c>
      <c r="F439" s="34" t="str">
        <f>IF(D439="","",団体設定!$B$5&amp;"年"&amp;団体設定!$D$5&amp;団体設定!$E$5&amp;団体設定!$F$5&amp;団体設定!$G$5)</f>
        <v/>
      </c>
      <c r="G439" s="33" t="str">
        <f t="shared" si="51"/>
        <v/>
      </c>
      <c r="H439" t="str">
        <f>'上級(五段～)'!Z144</f>
        <v/>
      </c>
      <c r="I439" t="str">
        <f>IF(D439="","",VLOOKUP(H439,計算!$B$16:$C$219,2,FALSE))</f>
        <v/>
      </c>
      <c r="J439" s="44" t="s">
        <v>66</v>
      </c>
      <c r="K439">
        <f t="shared" si="52"/>
        <v>0</v>
      </c>
      <c r="L439" s="52" t="e">
        <f t="shared" si="53"/>
        <v>#VALUE!</v>
      </c>
      <c r="M439" t="e">
        <f t="shared" si="54"/>
        <v>#VALUE!</v>
      </c>
      <c r="N439" t="str">
        <f t="shared" si="55"/>
        <v/>
      </c>
      <c r="O439" s="34" t="str">
        <f t="shared" si="58"/>
        <v/>
      </c>
      <c r="P439" s="34">
        <f>IF(H439="不合格","",'上級(五段～)'!D144)</f>
        <v>0</v>
      </c>
      <c r="Q439" s="34">
        <f>IF(H439="不合格","",'上級(五段～)'!E144)</f>
        <v>0</v>
      </c>
      <c r="R439" s="34">
        <f>IF(H439="不合格","",'上級(五段～)'!F144)</f>
        <v>0</v>
      </c>
      <c r="S439" s="34">
        <f>IF(H439="不合格","",'上級(五段～)'!H144)</f>
        <v>0</v>
      </c>
      <c r="T439" s="34">
        <f>IF(H439="不合格","",'上級(五段～)'!J144)</f>
        <v>0</v>
      </c>
      <c r="U439" t="e">
        <f>IF(H439="不合格",0,VLOOKUP(H439,計算!$U$2:$V$62,2,FALSE))</f>
        <v>#N/A</v>
      </c>
      <c r="V439" t="e">
        <f>IF(U439=0,"不合格",VLOOKUP(U439,計算!$T$3:$V$63,2))</f>
        <v>#N/A</v>
      </c>
      <c r="W439" t="str">
        <f t="shared" si="56"/>
        <v/>
      </c>
      <c r="X439" t="e">
        <f t="shared" si="57"/>
        <v>#N/A</v>
      </c>
      <c r="Y439" t="str">
        <f>IF(D439="","",団体設定!$B$7)</f>
        <v/>
      </c>
      <c r="Z439" t="str">
        <f>IF(D439="","",団体設定!$B$8)</f>
        <v/>
      </c>
    </row>
    <row r="440" spans="1:26" x14ac:dyDescent="0.15">
      <c r="A440">
        <v>439</v>
      </c>
      <c r="B440" s="1" t="str">
        <f>IF(D440="","",'上級(五段～)'!B145)</f>
        <v/>
      </c>
      <c r="C440" s="1" t="str">
        <f>IF(D440="","",'上級(五段～)'!C145)</f>
        <v/>
      </c>
      <c r="D440" t="str">
        <f>'上級(五段～)'!D145&amp;'上級(五段～)'!E145</f>
        <v/>
      </c>
      <c r="E440" t="str">
        <f>IF(D440="","",'上級(五段～)'!F145&amp;"/"&amp;'上級(五段～)'!H145&amp;"/"&amp;'上級(五段～)'!J145)</f>
        <v/>
      </c>
      <c r="F440" s="34" t="str">
        <f>IF(D440="","",団体設定!$B$5&amp;"年"&amp;団体設定!$D$5&amp;団体設定!$E$5&amp;団体設定!$F$5&amp;団体設定!$G$5)</f>
        <v/>
      </c>
      <c r="G440" s="33" t="str">
        <f t="shared" si="51"/>
        <v/>
      </c>
      <c r="H440" t="str">
        <f>'上級(五段～)'!Z145</f>
        <v/>
      </c>
      <c r="I440" t="str">
        <f>IF(D440="","",VLOOKUP(H440,計算!$B$16:$C$219,2,FALSE))</f>
        <v/>
      </c>
      <c r="J440" s="44" t="s">
        <v>66</v>
      </c>
      <c r="K440">
        <f t="shared" si="52"/>
        <v>0</v>
      </c>
      <c r="L440" s="52" t="e">
        <f t="shared" si="53"/>
        <v>#VALUE!</v>
      </c>
      <c r="M440" t="e">
        <f t="shared" si="54"/>
        <v>#VALUE!</v>
      </c>
      <c r="N440" t="str">
        <f t="shared" si="55"/>
        <v/>
      </c>
      <c r="O440" s="34" t="str">
        <f t="shared" si="58"/>
        <v/>
      </c>
      <c r="P440" s="34">
        <f>IF(H440="不合格","",'上級(五段～)'!D145)</f>
        <v>0</v>
      </c>
      <c r="Q440" s="34">
        <f>IF(H440="不合格","",'上級(五段～)'!E145)</f>
        <v>0</v>
      </c>
      <c r="R440" s="34">
        <f>IF(H440="不合格","",'上級(五段～)'!F145)</f>
        <v>0</v>
      </c>
      <c r="S440" s="34">
        <f>IF(H440="不合格","",'上級(五段～)'!H145)</f>
        <v>0</v>
      </c>
      <c r="T440" s="34">
        <f>IF(H440="不合格","",'上級(五段～)'!J145)</f>
        <v>0</v>
      </c>
      <c r="U440" t="e">
        <f>IF(H440="不合格",0,VLOOKUP(H440,計算!$U$2:$V$62,2,FALSE))</f>
        <v>#N/A</v>
      </c>
      <c r="V440" t="e">
        <f>IF(U440=0,"不合格",VLOOKUP(U440,計算!$T$3:$V$63,2))</f>
        <v>#N/A</v>
      </c>
      <c r="W440" t="str">
        <f t="shared" si="56"/>
        <v/>
      </c>
      <c r="X440" t="e">
        <f t="shared" si="57"/>
        <v>#N/A</v>
      </c>
      <c r="Y440" t="str">
        <f>IF(D440="","",団体設定!$B$7)</f>
        <v/>
      </c>
      <c r="Z440" t="str">
        <f>IF(D440="","",団体設定!$B$8)</f>
        <v/>
      </c>
    </row>
    <row r="441" spans="1:26" x14ac:dyDescent="0.15">
      <c r="A441">
        <v>440</v>
      </c>
      <c r="B441" s="1" t="str">
        <f>IF(D441="","",'上級(五段～)'!B146)</f>
        <v/>
      </c>
      <c r="C441" s="1" t="str">
        <f>IF(D441="","",'上級(五段～)'!C146)</f>
        <v/>
      </c>
      <c r="D441" t="str">
        <f>'上級(五段～)'!D146&amp;'上級(五段～)'!E146</f>
        <v/>
      </c>
      <c r="E441" t="str">
        <f>IF(D441="","",'上級(五段～)'!F146&amp;"/"&amp;'上級(五段～)'!H146&amp;"/"&amp;'上級(五段～)'!J146)</f>
        <v/>
      </c>
      <c r="F441" s="34" t="str">
        <f>IF(D441="","",団体設定!$B$5&amp;"年"&amp;団体設定!$D$5&amp;団体設定!$E$5&amp;団体設定!$F$5&amp;団体設定!$G$5)</f>
        <v/>
      </c>
      <c r="G441" s="33" t="str">
        <f t="shared" si="51"/>
        <v/>
      </c>
      <c r="H441" t="str">
        <f>'上級(五段～)'!Z146</f>
        <v/>
      </c>
      <c r="I441" t="str">
        <f>IF(D441="","",VLOOKUP(H441,計算!$B$16:$C$219,2,FALSE))</f>
        <v/>
      </c>
      <c r="J441" s="44" t="s">
        <v>66</v>
      </c>
      <c r="K441">
        <f t="shared" si="52"/>
        <v>0</v>
      </c>
      <c r="L441" s="52" t="e">
        <f t="shared" si="53"/>
        <v>#VALUE!</v>
      </c>
      <c r="M441" t="e">
        <f t="shared" si="54"/>
        <v>#VALUE!</v>
      </c>
      <c r="N441" t="str">
        <f t="shared" si="55"/>
        <v/>
      </c>
      <c r="O441" s="34" t="str">
        <f t="shared" si="58"/>
        <v/>
      </c>
      <c r="P441" s="34">
        <f>IF(H441="不合格","",'上級(五段～)'!D146)</f>
        <v>0</v>
      </c>
      <c r="Q441" s="34">
        <f>IF(H441="不合格","",'上級(五段～)'!E146)</f>
        <v>0</v>
      </c>
      <c r="R441" s="34">
        <f>IF(H441="不合格","",'上級(五段～)'!F146)</f>
        <v>0</v>
      </c>
      <c r="S441" s="34">
        <f>IF(H441="不合格","",'上級(五段～)'!H146)</f>
        <v>0</v>
      </c>
      <c r="T441" s="34">
        <f>IF(H441="不合格","",'上級(五段～)'!J146)</f>
        <v>0</v>
      </c>
      <c r="U441" t="e">
        <f>IF(H441="不合格",0,VLOOKUP(H441,計算!$U$2:$V$62,2,FALSE))</f>
        <v>#N/A</v>
      </c>
      <c r="V441" t="e">
        <f>IF(U441=0,"不合格",VLOOKUP(U441,計算!$T$3:$V$63,2))</f>
        <v>#N/A</v>
      </c>
      <c r="W441" t="str">
        <f t="shared" si="56"/>
        <v/>
      </c>
      <c r="X441" t="e">
        <f t="shared" si="57"/>
        <v>#N/A</v>
      </c>
      <c r="Y441" t="str">
        <f>IF(D441="","",団体設定!$B$7)</f>
        <v/>
      </c>
      <c r="Z441" t="str">
        <f>IF(D441="","",団体設定!$B$8)</f>
        <v/>
      </c>
    </row>
    <row r="442" spans="1:26" x14ac:dyDescent="0.15">
      <c r="A442">
        <v>441</v>
      </c>
      <c r="B442" s="1" t="str">
        <f>IF(D442="","",'上級(五段～)'!B147)</f>
        <v/>
      </c>
      <c r="C442" s="1" t="str">
        <f>IF(D442="","",'上級(五段～)'!C147)</f>
        <v/>
      </c>
      <c r="D442" t="str">
        <f>'上級(五段～)'!D147&amp;'上級(五段～)'!E147</f>
        <v/>
      </c>
      <c r="E442" t="str">
        <f>IF(D442="","",'上級(五段～)'!F147&amp;"/"&amp;'上級(五段～)'!H147&amp;"/"&amp;'上級(五段～)'!J147)</f>
        <v/>
      </c>
      <c r="F442" s="34" t="str">
        <f>IF(D442="","",団体設定!$B$5&amp;"年"&amp;団体設定!$D$5&amp;団体設定!$E$5&amp;団体設定!$F$5&amp;団体設定!$G$5)</f>
        <v/>
      </c>
      <c r="G442" s="33" t="str">
        <f t="shared" si="51"/>
        <v/>
      </c>
      <c r="H442" t="str">
        <f>'上級(五段～)'!Z147</f>
        <v/>
      </c>
      <c r="I442" t="str">
        <f>IF(D442="","",VLOOKUP(H442,計算!$B$16:$C$219,2,FALSE))</f>
        <v/>
      </c>
      <c r="J442" s="44" t="s">
        <v>66</v>
      </c>
      <c r="K442">
        <f t="shared" si="52"/>
        <v>0</v>
      </c>
      <c r="L442" s="52" t="e">
        <f t="shared" si="53"/>
        <v>#VALUE!</v>
      </c>
      <c r="M442" t="e">
        <f t="shared" si="54"/>
        <v>#VALUE!</v>
      </c>
      <c r="N442" t="str">
        <f t="shared" si="55"/>
        <v/>
      </c>
      <c r="O442" s="34" t="str">
        <f t="shared" si="58"/>
        <v/>
      </c>
      <c r="P442" s="34">
        <f>IF(H442="不合格","",'上級(五段～)'!D147)</f>
        <v>0</v>
      </c>
      <c r="Q442" s="34">
        <f>IF(H442="不合格","",'上級(五段～)'!E147)</f>
        <v>0</v>
      </c>
      <c r="R442" s="34">
        <f>IF(H442="不合格","",'上級(五段～)'!F147)</f>
        <v>0</v>
      </c>
      <c r="S442" s="34">
        <f>IF(H442="不合格","",'上級(五段～)'!H147)</f>
        <v>0</v>
      </c>
      <c r="T442" s="34">
        <f>IF(H442="不合格","",'上級(五段～)'!J147)</f>
        <v>0</v>
      </c>
      <c r="U442" t="e">
        <f>IF(H442="不合格",0,VLOOKUP(H442,計算!$U$2:$V$62,2,FALSE))</f>
        <v>#N/A</v>
      </c>
      <c r="V442" t="e">
        <f>IF(U442=0,"不合格",VLOOKUP(U442,計算!$T$3:$V$63,2))</f>
        <v>#N/A</v>
      </c>
      <c r="W442" t="str">
        <f t="shared" si="56"/>
        <v/>
      </c>
      <c r="X442" t="e">
        <f t="shared" si="57"/>
        <v>#N/A</v>
      </c>
      <c r="Y442" t="str">
        <f>IF(D442="","",団体設定!$B$7)</f>
        <v/>
      </c>
      <c r="Z442" t="str">
        <f>IF(D442="","",団体設定!$B$8)</f>
        <v/>
      </c>
    </row>
    <row r="443" spans="1:26" x14ac:dyDescent="0.15">
      <c r="A443">
        <v>442</v>
      </c>
      <c r="B443" s="1" t="str">
        <f>IF(D443="","",'上級(五段～)'!B148)</f>
        <v/>
      </c>
      <c r="C443" s="1" t="str">
        <f>IF(D443="","",'上級(五段～)'!C148)</f>
        <v/>
      </c>
      <c r="D443" t="str">
        <f>'上級(五段～)'!D148&amp;'上級(五段～)'!E148</f>
        <v/>
      </c>
      <c r="E443" t="str">
        <f>IF(D443="","",'上級(五段～)'!F148&amp;"/"&amp;'上級(五段～)'!H148&amp;"/"&amp;'上級(五段～)'!J148)</f>
        <v/>
      </c>
      <c r="F443" s="34" t="str">
        <f>IF(D443="","",団体設定!$B$5&amp;"年"&amp;団体設定!$D$5&amp;団体設定!$E$5&amp;団体設定!$F$5&amp;団体設定!$G$5)</f>
        <v/>
      </c>
      <c r="G443" s="33" t="str">
        <f t="shared" si="51"/>
        <v/>
      </c>
      <c r="H443" t="str">
        <f>'上級(五段～)'!Z148</f>
        <v/>
      </c>
      <c r="I443" t="str">
        <f>IF(D443="","",VLOOKUP(H443,計算!$B$16:$C$219,2,FALSE))</f>
        <v/>
      </c>
      <c r="J443" s="44" t="s">
        <v>66</v>
      </c>
      <c r="K443">
        <f t="shared" si="52"/>
        <v>0</v>
      </c>
      <c r="L443" s="52" t="e">
        <f t="shared" si="53"/>
        <v>#VALUE!</v>
      </c>
      <c r="M443" t="e">
        <f t="shared" si="54"/>
        <v>#VALUE!</v>
      </c>
      <c r="N443" t="str">
        <f t="shared" si="55"/>
        <v/>
      </c>
      <c r="O443" s="34" t="str">
        <f t="shared" si="58"/>
        <v/>
      </c>
      <c r="P443" s="34">
        <f>IF(H443="不合格","",'上級(五段～)'!D148)</f>
        <v>0</v>
      </c>
      <c r="Q443" s="34">
        <f>IF(H443="不合格","",'上級(五段～)'!E148)</f>
        <v>0</v>
      </c>
      <c r="R443" s="34">
        <f>IF(H443="不合格","",'上級(五段～)'!F148)</f>
        <v>0</v>
      </c>
      <c r="S443" s="34">
        <f>IF(H443="不合格","",'上級(五段～)'!H148)</f>
        <v>0</v>
      </c>
      <c r="T443" s="34">
        <f>IF(H443="不合格","",'上級(五段～)'!J148)</f>
        <v>0</v>
      </c>
      <c r="U443" t="e">
        <f>IF(H443="不合格",0,VLOOKUP(H443,計算!$U$2:$V$62,2,FALSE))</f>
        <v>#N/A</v>
      </c>
      <c r="V443" t="e">
        <f>IF(U443=0,"不合格",VLOOKUP(U443,計算!$T$3:$V$63,2))</f>
        <v>#N/A</v>
      </c>
      <c r="W443" t="str">
        <f t="shared" si="56"/>
        <v/>
      </c>
      <c r="X443" t="e">
        <f t="shared" si="57"/>
        <v>#N/A</v>
      </c>
      <c r="Y443" t="str">
        <f>IF(D443="","",団体設定!$B$7)</f>
        <v/>
      </c>
      <c r="Z443" t="str">
        <f>IF(D443="","",団体設定!$B$8)</f>
        <v/>
      </c>
    </row>
    <row r="444" spans="1:26" x14ac:dyDescent="0.15">
      <c r="A444">
        <v>443</v>
      </c>
      <c r="B444" s="1" t="str">
        <f>IF(D444="","",'上級(五段～)'!B149)</f>
        <v/>
      </c>
      <c r="C444" s="1" t="str">
        <f>IF(D444="","",'上級(五段～)'!C149)</f>
        <v/>
      </c>
      <c r="D444" t="str">
        <f>'上級(五段～)'!D149&amp;'上級(五段～)'!E149</f>
        <v/>
      </c>
      <c r="E444" t="str">
        <f>IF(D444="","",'上級(五段～)'!F149&amp;"/"&amp;'上級(五段～)'!H149&amp;"/"&amp;'上級(五段～)'!J149)</f>
        <v/>
      </c>
      <c r="F444" s="34" t="str">
        <f>IF(D444="","",団体設定!$B$5&amp;"年"&amp;団体設定!$D$5&amp;団体設定!$E$5&amp;団体設定!$F$5&amp;団体設定!$G$5)</f>
        <v/>
      </c>
      <c r="G444" s="33" t="str">
        <f t="shared" si="51"/>
        <v/>
      </c>
      <c r="H444" t="str">
        <f>'上級(五段～)'!Z149</f>
        <v/>
      </c>
      <c r="I444" t="str">
        <f>IF(D444="","",VLOOKUP(H444,計算!$B$16:$C$219,2,FALSE))</f>
        <v/>
      </c>
      <c r="J444" s="44" t="s">
        <v>66</v>
      </c>
      <c r="K444">
        <f t="shared" si="52"/>
        <v>0</v>
      </c>
      <c r="L444" s="52" t="e">
        <f t="shared" si="53"/>
        <v>#VALUE!</v>
      </c>
      <c r="M444" t="e">
        <f t="shared" si="54"/>
        <v>#VALUE!</v>
      </c>
      <c r="N444" t="str">
        <f t="shared" si="55"/>
        <v/>
      </c>
      <c r="O444" s="34" t="str">
        <f t="shared" si="58"/>
        <v/>
      </c>
      <c r="P444" s="34">
        <f>IF(H444="不合格","",'上級(五段～)'!D149)</f>
        <v>0</v>
      </c>
      <c r="Q444" s="34">
        <f>IF(H444="不合格","",'上級(五段～)'!E149)</f>
        <v>0</v>
      </c>
      <c r="R444" s="34">
        <f>IF(H444="不合格","",'上級(五段～)'!F149)</f>
        <v>0</v>
      </c>
      <c r="S444" s="34">
        <f>IF(H444="不合格","",'上級(五段～)'!H149)</f>
        <v>0</v>
      </c>
      <c r="T444" s="34">
        <f>IF(H444="不合格","",'上級(五段～)'!J149)</f>
        <v>0</v>
      </c>
      <c r="U444" t="e">
        <f>IF(H444="不合格",0,VLOOKUP(H444,計算!$U$2:$V$62,2,FALSE))</f>
        <v>#N/A</v>
      </c>
      <c r="V444" t="e">
        <f>IF(U444=0,"不合格",VLOOKUP(U444,計算!$T$3:$V$63,2))</f>
        <v>#N/A</v>
      </c>
      <c r="W444" t="str">
        <f t="shared" si="56"/>
        <v/>
      </c>
      <c r="X444" t="e">
        <f t="shared" si="57"/>
        <v>#N/A</v>
      </c>
      <c r="Y444" t="str">
        <f>IF(D444="","",団体設定!$B$7)</f>
        <v/>
      </c>
      <c r="Z444" t="str">
        <f>IF(D444="","",団体設定!$B$8)</f>
        <v/>
      </c>
    </row>
    <row r="445" spans="1:26" x14ac:dyDescent="0.15">
      <c r="A445">
        <v>444</v>
      </c>
      <c r="B445" s="1" t="str">
        <f>IF(D445="","",'上級(五段～)'!B150)</f>
        <v/>
      </c>
      <c r="C445" s="1" t="str">
        <f>IF(D445="","",'上級(五段～)'!C150)</f>
        <v/>
      </c>
      <c r="D445" t="str">
        <f>'上級(五段～)'!D150&amp;'上級(五段～)'!E150</f>
        <v/>
      </c>
      <c r="E445" t="str">
        <f>IF(D445="","",'上級(五段～)'!F150&amp;"/"&amp;'上級(五段～)'!H150&amp;"/"&amp;'上級(五段～)'!J150)</f>
        <v/>
      </c>
      <c r="F445" s="34" t="str">
        <f>IF(D445="","",団体設定!$B$5&amp;"年"&amp;団体設定!$D$5&amp;団体設定!$E$5&amp;団体設定!$F$5&amp;団体設定!$G$5)</f>
        <v/>
      </c>
      <c r="G445" s="33" t="str">
        <f t="shared" si="51"/>
        <v/>
      </c>
      <c r="H445" t="str">
        <f>'上級(五段～)'!Z150</f>
        <v/>
      </c>
      <c r="I445" t="str">
        <f>IF(D445="","",VLOOKUP(H445,計算!$B$16:$C$219,2,FALSE))</f>
        <v/>
      </c>
      <c r="J445" s="44" t="s">
        <v>66</v>
      </c>
      <c r="K445">
        <f t="shared" si="52"/>
        <v>0</v>
      </c>
      <c r="L445" s="52" t="e">
        <f t="shared" si="53"/>
        <v>#VALUE!</v>
      </c>
      <c r="M445" t="e">
        <f t="shared" si="54"/>
        <v>#VALUE!</v>
      </c>
      <c r="N445" t="str">
        <f t="shared" si="55"/>
        <v/>
      </c>
      <c r="O445" s="34" t="str">
        <f t="shared" si="58"/>
        <v/>
      </c>
      <c r="P445" s="34">
        <f>IF(H445="不合格","",'上級(五段～)'!D150)</f>
        <v>0</v>
      </c>
      <c r="Q445" s="34">
        <f>IF(H445="不合格","",'上級(五段～)'!E150)</f>
        <v>0</v>
      </c>
      <c r="R445" s="34">
        <f>IF(H445="不合格","",'上級(五段～)'!F150)</f>
        <v>0</v>
      </c>
      <c r="S445" s="34">
        <f>IF(H445="不合格","",'上級(五段～)'!H150)</f>
        <v>0</v>
      </c>
      <c r="T445" s="34">
        <f>IF(H445="不合格","",'上級(五段～)'!J150)</f>
        <v>0</v>
      </c>
      <c r="U445" t="e">
        <f>IF(H445="不合格",0,VLOOKUP(H445,計算!$U$2:$V$62,2,FALSE))</f>
        <v>#N/A</v>
      </c>
      <c r="V445" t="e">
        <f>IF(U445=0,"不合格",VLOOKUP(U445,計算!$T$3:$V$63,2))</f>
        <v>#N/A</v>
      </c>
      <c r="W445" t="str">
        <f t="shared" si="56"/>
        <v/>
      </c>
      <c r="X445" t="e">
        <f t="shared" si="57"/>
        <v>#N/A</v>
      </c>
      <c r="Y445" t="str">
        <f>IF(D445="","",団体設定!$B$7)</f>
        <v/>
      </c>
      <c r="Z445" t="str">
        <f>IF(D445="","",団体設定!$B$8)</f>
        <v/>
      </c>
    </row>
    <row r="446" spans="1:26" x14ac:dyDescent="0.15">
      <c r="A446">
        <v>445</v>
      </c>
      <c r="B446" s="1" t="str">
        <f>IF(D446="","",'上級(五段～)'!B151)</f>
        <v/>
      </c>
      <c r="C446" s="1" t="str">
        <f>IF(D446="","",'上級(五段～)'!C151)</f>
        <v/>
      </c>
      <c r="D446" t="str">
        <f>'上級(五段～)'!D151&amp;'上級(五段～)'!E151</f>
        <v/>
      </c>
      <c r="E446" t="str">
        <f>IF(D446="","",'上級(五段～)'!F151&amp;"/"&amp;'上級(五段～)'!H151&amp;"/"&amp;'上級(五段～)'!J151)</f>
        <v/>
      </c>
      <c r="F446" s="34" t="str">
        <f>IF(D446="","",団体設定!$B$5&amp;"年"&amp;団体設定!$D$5&amp;団体設定!$E$5&amp;団体設定!$F$5&amp;団体設定!$G$5)</f>
        <v/>
      </c>
      <c r="G446" s="33" t="str">
        <f t="shared" si="51"/>
        <v/>
      </c>
      <c r="H446" t="str">
        <f>'上級(五段～)'!Z151</f>
        <v/>
      </c>
      <c r="I446" t="str">
        <f>IF(D446="","",VLOOKUP(H446,計算!$B$16:$C$219,2,FALSE))</f>
        <v/>
      </c>
      <c r="J446" s="44" t="s">
        <v>66</v>
      </c>
      <c r="K446">
        <f t="shared" si="52"/>
        <v>0</v>
      </c>
      <c r="L446" s="52" t="e">
        <f t="shared" si="53"/>
        <v>#VALUE!</v>
      </c>
      <c r="M446" t="e">
        <f t="shared" si="54"/>
        <v>#VALUE!</v>
      </c>
      <c r="N446" t="str">
        <f t="shared" si="55"/>
        <v/>
      </c>
      <c r="O446" s="34" t="str">
        <f t="shared" si="58"/>
        <v/>
      </c>
      <c r="P446" s="34">
        <f>IF(H446="不合格","",'上級(五段～)'!D151)</f>
        <v>0</v>
      </c>
      <c r="Q446" s="34">
        <f>IF(H446="不合格","",'上級(五段～)'!E151)</f>
        <v>0</v>
      </c>
      <c r="R446" s="34">
        <f>IF(H446="不合格","",'上級(五段～)'!F151)</f>
        <v>0</v>
      </c>
      <c r="S446" s="34">
        <f>IF(H446="不合格","",'上級(五段～)'!H151)</f>
        <v>0</v>
      </c>
      <c r="T446" s="34">
        <f>IF(H446="不合格","",'上級(五段～)'!J151)</f>
        <v>0</v>
      </c>
      <c r="U446" t="e">
        <f>IF(H446="不合格",0,VLOOKUP(H446,計算!$U$2:$V$62,2,FALSE))</f>
        <v>#N/A</v>
      </c>
      <c r="V446" t="e">
        <f>IF(U446=0,"不合格",VLOOKUP(U446,計算!$T$3:$V$63,2))</f>
        <v>#N/A</v>
      </c>
      <c r="W446" t="str">
        <f t="shared" si="56"/>
        <v/>
      </c>
      <c r="X446" t="e">
        <f t="shared" si="57"/>
        <v>#N/A</v>
      </c>
      <c r="Y446" t="str">
        <f>IF(D446="","",団体設定!$B$7)</f>
        <v/>
      </c>
      <c r="Z446" t="str">
        <f>IF(D446="","",団体設定!$B$8)</f>
        <v/>
      </c>
    </row>
    <row r="447" spans="1:26" x14ac:dyDescent="0.15">
      <c r="A447">
        <v>446</v>
      </c>
      <c r="B447" s="1" t="str">
        <f>IF(D447="","",'上級(五段～)'!B152)</f>
        <v/>
      </c>
      <c r="C447" s="1" t="str">
        <f>IF(D447="","",'上級(五段～)'!C152)</f>
        <v/>
      </c>
      <c r="D447" t="str">
        <f>'上級(五段～)'!D152&amp;'上級(五段～)'!E152</f>
        <v/>
      </c>
      <c r="E447" t="str">
        <f>IF(D447="","",'上級(五段～)'!F152&amp;"/"&amp;'上級(五段～)'!H152&amp;"/"&amp;'上級(五段～)'!J152)</f>
        <v/>
      </c>
      <c r="F447" s="34" t="str">
        <f>IF(D447="","",団体設定!$B$5&amp;"年"&amp;団体設定!$D$5&amp;団体設定!$E$5&amp;団体設定!$F$5&amp;団体設定!$G$5)</f>
        <v/>
      </c>
      <c r="G447" s="33" t="str">
        <f t="shared" si="51"/>
        <v/>
      </c>
      <c r="H447" t="str">
        <f>'上級(五段～)'!Z152</f>
        <v/>
      </c>
      <c r="I447" t="str">
        <f>IF(D447="","",VLOOKUP(H447,計算!$B$16:$C$219,2,FALSE))</f>
        <v/>
      </c>
      <c r="J447" s="44" t="s">
        <v>66</v>
      </c>
      <c r="K447">
        <f t="shared" si="52"/>
        <v>0</v>
      </c>
      <c r="L447" s="52" t="e">
        <f t="shared" si="53"/>
        <v>#VALUE!</v>
      </c>
      <c r="M447" t="e">
        <f t="shared" si="54"/>
        <v>#VALUE!</v>
      </c>
      <c r="N447" t="str">
        <f t="shared" si="55"/>
        <v/>
      </c>
      <c r="O447" s="34" t="str">
        <f t="shared" si="58"/>
        <v/>
      </c>
      <c r="P447" s="34">
        <f>IF(H447="不合格","",'上級(五段～)'!D152)</f>
        <v>0</v>
      </c>
      <c r="Q447" s="34">
        <f>IF(H447="不合格","",'上級(五段～)'!E152)</f>
        <v>0</v>
      </c>
      <c r="R447" s="34">
        <f>IF(H447="不合格","",'上級(五段～)'!F152)</f>
        <v>0</v>
      </c>
      <c r="S447" s="34">
        <f>IF(H447="不合格","",'上級(五段～)'!H152)</f>
        <v>0</v>
      </c>
      <c r="T447" s="34">
        <f>IF(H447="不合格","",'上級(五段～)'!J152)</f>
        <v>0</v>
      </c>
      <c r="U447" t="e">
        <f>IF(H447="不合格",0,VLOOKUP(H447,計算!$U$2:$V$62,2,FALSE))</f>
        <v>#N/A</v>
      </c>
      <c r="V447" t="e">
        <f>IF(U447=0,"不合格",VLOOKUP(U447,計算!$T$3:$V$63,2))</f>
        <v>#N/A</v>
      </c>
      <c r="W447" t="str">
        <f t="shared" si="56"/>
        <v/>
      </c>
      <c r="X447" t="e">
        <f t="shared" si="57"/>
        <v>#N/A</v>
      </c>
      <c r="Y447" t="str">
        <f>IF(D447="","",団体設定!$B$7)</f>
        <v/>
      </c>
      <c r="Z447" t="str">
        <f>IF(D447="","",団体設定!$B$8)</f>
        <v/>
      </c>
    </row>
    <row r="448" spans="1:26" x14ac:dyDescent="0.15">
      <c r="A448">
        <v>447</v>
      </c>
      <c r="B448" s="1" t="str">
        <f>IF(D448="","",'上級(五段～)'!B153)</f>
        <v/>
      </c>
      <c r="C448" s="1" t="str">
        <f>IF(D448="","",'上級(五段～)'!C153)</f>
        <v/>
      </c>
      <c r="D448" t="str">
        <f>'上級(五段～)'!D153&amp;'上級(五段～)'!E153</f>
        <v/>
      </c>
      <c r="E448" t="str">
        <f>IF(D448="","",'上級(五段～)'!F153&amp;"/"&amp;'上級(五段～)'!H153&amp;"/"&amp;'上級(五段～)'!J153)</f>
        <v/>
      </c>
      <c r="F448" s="34" t="str">
        <f>IF(D448="","",団体設定!$B$5&amp;"年"&amp;団体設定!$D$5&amp;団体設定!$E$5&amp;団体設定!$F$5&amp;団体設定!$G$5)</f>
        <v/>
      </c>
      <c r="G448" s="33" t="str">
        <f t="shared" si="51"/>
        <v/>
      </c>
      <c r="H448" t="str">
        <f>'上級(五段～)'!Z153</f>
        <v/>
      </c>
      <c r="I448" t="str">
        <f>IF(D448="","",VLOOKUP(H448,計算!$B$16:$C$219,2,FALSE))</f>
        <v/>
      </c>
      <c r="J448" s="44" t="s">
        <v>66</v>
      </c>
      <c r="K448">
        <f t="shared" si="52"/>
        <v>0</v>
      </c>
      <c r="L448" s="52" t="e">
        <f t="shared" si="53"/>
        <v>#VALUE!</v>
      </c>
      <c r="M448" t="e">
        <f t="shared" si="54"/>
        <v>#VALUE!</v>
      </c>
      <c r="N448" t="str">
        <f t="shared" si="55"/>
        <v/>
      </c>
      <c r="O448" s="34" t="str">
        <f t="shared" si="58"/>
        <v/>
      </c>
      <c r="P448" s="34">
        <f>IF(H448="不合格","",'上級(五段～)'!D153)</f>
        <v>0</v>
      </c>
      <c r="Q448" s="34">
        <f>IF(H448="不合格","",'上級(五段～)'!E153)</f>
        <v>0</v>
      </c>
      <c r="R448" s="34">
        <f>IF(H448="不合格","",'上級(五段～)'!F153)</f>
        <v>0</v>
      </c>
      <c r="S448" s="34">
        <f>IF(H448="不合格","",'上級(五段～)'!H153)</f>
        <v>0</v>
      </c>
      <c r="T448" s="34">
        <f>IF(H448="不合格","",'上級(五段～)'!J153)</f>
        <v>0</v>
      </c>
      <c r="U448" t="e">
        <f>IF(H448="不合格",0,VLOOKUP(H448,計算!$U$2:$V$62,2,FALSE))</f>
        <v>#N/A</v>
      </c>
      <c r="V448" t="e">
        <f>IF(U448=0,"不合格",VLOOKUP(U448,計算!$T$3:$V$63,2))</f>
        <v>#N/A</v>
      </c>
      <c r="W448" t="str">
        <f t="shared" si="56"/>
        <v/>
      </c>
      <c r="X448" t="e">
        <f t="shared" si="57"/>
        <v>#N/A</v>
      </c>
      <c r="Y448" t="str">
        <f>IF(D448="","",団体設定!$B$7)</f>
        <v/>
      </c>
      <c r="Z448" t="str">
        <f>IF(D448="","",団体設定!$B$8)</f>
        <v/>
      </c>
    </row>
    <row r="449" spans="1:26" x14ac:dyDescent="0.15">
      <c r="A449">
        <v>448</v>
      </c>
      <c r="B449" s="1" t="str">
        <f>IF(D449="","",'上級(五段～)'!B154)</f>
        <v/>
      </c>
      <c r="C449" s="1" t="str">
        <f>IF(D449="","",'上級(五段～)'!C154)</f>
        <v/>
      </c>
      <c r="D449" t="str">
        <f>'上級(五段～)'!D154&amp;'上級(五段～)'!E154</f>
        <v/>
      </c>
      <c r="E449" t="str">
        <f>IF(D449="","",'上級(五段～)'!F154&amp;"/"&amp;'上級(五段～)'!H154&amp;"/"&amp;'上級(五段～)'!J154)</f>
        <v/>
      </c>
      <c r="F449" s="34" t="str">
        <f>IF(D449="","",団体設定!$B$5&amp;"年"&amp;団体設定!$D$5&amp;団体設定!$E$5&amp;団体設定!$F$5&amp;団体設定!$G$5)</f>
        <v/>
      </c>
      <c r="G449" s="33" t="str">
        <f t="shared" si="51"/>
        <v/>
      </c>
      <c r="H449" t="str">
        <f>'上級(五段～)'!Z154</f>
        <v/>
      </c>
      <c r="I449" t="str">
        <f>IF(D449="","",VLOOKUP(H449,計算!$B$16:$C$219,2,FALSE))</f>
        <v/>
      </c>
      <c r="J449" s="44" t="s">
        <v>66</v>
      </c>
      <c r="K449">
        <f t="shared" si="52"/>
        <v>0</v>
      </c>
      <c r="L449" s="52" t="e">
        <f t="shared" si="53"/>
        <v>#VALUE!</v>
      </c>
      <c r="M449" t="e">
        <f t="shared" si="54"/>
        <v>#VALUE!</v>
      </c>
      <c r="N449" t="str">
        <f t="shared" si="55"/>
        <v/>
      </c>
      <c r="O449" s="34" t="str">
        <f t="shared" si="58"/>
        <v/>
      </c>
      <c r="P449" s="34">
        <f>IF(H449="不合格","",'上級(五段～)'!D154)</f>
        <v>0</v>
      </c>
      <c r="Q449" s="34">
        <f>IF(H449="不合格","",'上級(五段～)'!E154)</f>
        <v>0</v>
      </c>
      <c r="R449" s="34">
        <f>IF(H449="不合格","",'上級(五段～)'!F154)</f>
        <v>0</v>
      </c>
      <c r="S449" s="34">
        <f>IF(H449="不合格","",'上級(五段～)'!H154)</f>
        <v>0</v>
      </c>
      <c r="T449" s="34">
        <f>IF(H449="不合格","",'上級(五段～)'!J154)</f>
        <v>0</v>
      </c>
      <c r="U449" t="e">
        <f>IF(H449="不合格",0,VLOOKUP(H449,計算!$U$2:$V$62,2,FALSE))</f>
        <v>#N/A</v>
      </c>
      <c r="V449" t="e">
        <f>IF(U449=0,"不合格",VLOOKUP(U449,計算!$T$3:$V$63,2))</f>
        <v>#N/A</v>
      </c>
      <c r="W449" t="str">
        <f t="shared" si="56"/>
        <v/>
      </c>
      <c r="X449" t="e">
        <f t="shared" si="57"/>
        <v>#N/A</v>
      </c>
      <c r="Y449" t="str">
        <f>IF(D449="","",団体設定!$B$7)</f>
        <v/>
      </c>
      <c r="Z449" t="str">
        <f>IF(D449="","",団体設定!$B$8)</f>
        <v/>
      </c>
    </row>
    <row r="450" spans="1:26" x14ac:dyDescent="0.15">
      <c r="A450">
        <v>449</v>
      </c>
      <c r="B450" s="1" t="str">
        <f>IF(D450="","",'上級(五段～)'!B155)</f>
        <v/>
      </c>
      <c r="C450" s="1" t="str">
        <f>IF(D450="","",'上級(五段～)'!C155)</f>
        <v/>
      </c>
      <c r="D450" t="str">
        <f>'上級(五段～)'!D155&amp;'上級(五段～)'!E155</f>
        <v/>
      </c>
      <c r="E450" t="str">
        <f>IF(D450="","",'上級(五段～)'!F155&amp;"/"&amp;'上級(五段～)'!H155&amp;"/"&amp;'上級(五段～)'!J155)</f>
        <v/>
      </c>
      <c r="F450" s="34" t="str">
        <f>IF(D450="","",団体設定!$B$5&amp;"年"&amp;団体設定!$D$5&amp;団体設定!$E$5&amp;団体設定!$F$5&amp;団体設定!$G$5)</f>
        <v/>
      </c>
      <c r="G450" s="33" t="str">
        <f t="shared" ref="G450:G513" si="59">IF(D450="","",DATEVALUE(F450))</f>
        <v/>
      </c>
      <c r="H450" t="str">
        <f>'上級(五段～)'!Z155</f>
        <v/>
      </c>
      <c r="I450" t="str">
        <f>IF(D450="","",VLOOKUP(H450,計算!$B$16:$C$219,2,FALSE))</f>
        <v/>
      </c>
      <c r="J450" s="44" t="s">
        <v>66</v>
      </c>
      <c r="K450">
        <f t="shared" ref="K450:K513" si="60">IF(D450="",0,1)</f>
        <v>0</v>
      </c>
      <c r="L450" s="52" t="e">
        <f t="shared" ref="L450:L513" si="61">DATESTRING(E450)</f>
        <v>#VALUE!</v>
      </c>
      <c r="M450" t="e">
        <f t="shared" ref="M450:M513" si="62">TEXT(L450,"ggge年m月d日")&amp;"生"</f>
        <v>#VALUE!</v>
      </c>
      <c r="N450" t="str">
        <f t="shared" ref="N450:N513" si="63">IF(H450="不合格","",B450)</f>
        <v/>
      </c>
      <c r="O450" s="34" t="str">
        <f t="shared" si="58"/>
        <v/>
      </c>
      <c r="P450" s="34">
        <f>IF(H450="不合格","",'上級(五段～)'!D155)</f>
        <v>0</v>
      </c>
      <c r="Q450" s="34">
        <f>IF(H450="不合格","",'上級(五段～)'!E155)</f>
        <v>0</v>
      </c>
      <c r="R450" s="34">
        <f>IF(H450="不合格","",'上級(五段～)'!F155)</f>
        <v>0</v>
      </c>
      <c r="S450" s="34">
        <f>IF(H450="不合格","",'上級(五段～)'!H155)</f>
        <v>0</v>
      </c>
      <c r="T450" s="34">
        <f>IF(H450="不合格","",'上級(五段～)'!J155)</f>
        <v>0</v>
      </c>
      <c r="U450" t="e">
        <f>IF(H450="不合格",0,VLOOKUP(H450,計算!$U$2:$V$62,2,FALSE))</f>
        <v>#N/A</v>
      </c>
      <c r="V450" t="e">
        <f>IF(U450=0,"不合格",VLOOKUP(U450,計算!$T$3:$V$63,2))</f>
        <v>#N/A</v>
      </c>
      <c r="W450" t="str">
        <f t="shared" ref="W450:W513" si="64">H450</f>
        <v/>
      </c>
      <c r="X450" t="e">
        <f t="shared" ref="X450:X513" si="65">IF(W450=V450,0,1)</f>
        <v>#N/A</v>
      </c>
      <c r="Y450" t="str">
        <f>IF(D450="","",団体設定!$B$7)</f>
        <v/>
      </c>
      <c r="Z450" t="str">
        <f>IF(D450="","",団体設定!$B$8)</f>
        <v/>
      </c>
    </row>
    <row r="451" spans="1:26" x14ac:dyDescent="0.15">
      <c r="A451">
        <v>450</v>
      </c>
      <c r="B451" s="1" t="str">
        <f>IF(D451="","",'上級(五段～)'!B156)</f>
        <v/>
      </c>
      <c r="C451" s="1" t="str">
        <f>IF(D451="","",'上級(五段～)'!C156)</f>
        <v/>
      </c>
      <c r="D451" t="str">
        <f>'上級(五段～)'!D156&amp;'上級(五段～)'!E156</f>
        <v/>
      </c>
      <c r="E451" t="str">
        <f>IF(D451="","",'上級(五段～)'!F156&amp;"/"&amp;'上級(五段～)'!H156&amp;"/"&amp;'上級(五段～)'!J156)</f>
        <v/>
      </c>
      <c r="F451" s="34" t="str">
        <f>IF(D451="","",団体設定!$B$5&amp;"年"&amp;団体設定!$D$5&amp;団体設定!$E$5&amp;団体設定!$F$5&amp;団体設定!$G$5)</f>
        <v/>
      </c>
      <c r="G451" s="33" t="str">
        <f t="shared" si="59"/>
        <v/>
      </c>
      <c r="H451" t="str">
        <f>'上級(五段～)'!Z156</f>
        <v/>
      </c>
      <c r="I451" t="str">
        <f>IF(D451="","",VLOOKUP(H451,計算!$B$16:$C$219,2,FALSE))</f>
        <v/>
      </c>
      <c r="J451" s="44" t="s">
        <v>66</v>
      </c>
      <c r="K451">
        <f t="shared" si="60"/>
        <v>0</v>
      </c>
      <c r="L451" s="52" t="e">
        <f t="shared" si="61"/>
        <v>#VALUE!</v>
      </c>
      <c r="M451" t="e">
        <f t="shared" si="62"/>
        <v>#VALUE!</v>
      </c>
      <c r="N451" t="str">
        <f t="shared" si="63"/>
        <v/>
      </c>
      <c r="O451" s="34" t="str">
        <f t="shared" si="58"/>
        <v/>
      </c>
      <c r="P451" s="34">
        <f>IF(H451="不合格","",'上級(五段～)'!D156)</f>
        <v>0</v>
      </c>
      <c r="Q451" s="34">
        <f>IF(H451="不合格","",'上級(五段～)'!E156)</f>
        <v>0</v>
      </c>
      <c r="R451" s="34">
        <f>IF(H451="不合格","",'上級(五段～)'!F156)</f>
        <v>0</v>
      </c>
      <c r="S451" s="34">
        <f>IF(H451="不合格","",'上級(五段～)'!H156)</f>
        <v>0</v>
      </c>
      <c r="T451" s="34">
        <f>IF(H451="不合格","",'上級(五段～)'!J156)</f>
        <v>0</v>
      </c>
      <c r="U451" t="e">
        <f>IF(H451="不合格",0,VLOOKUP(H451,計算!$U$2:$V$62,2,FALSE))</f>
        <v>#N/A</v>
      </c>
      <c r="V451" t="e">
        <f>IF(U451=0,"不合格",VLOOKUP(U451,計算!$T$3:$V$63,2))</f>
        <v>#N/A</v>
      </c>
      <c r="W451" t="str">
        <f t="shared" si="64"/>
        <v/>
      </c>
      <c r="X451" t="e">
        <f t="shared" si="65"/>
        <v>#N/A</v>
      </c>
      <c r="Y451" t="str">
        <f>IF(D451="","",団体設定!$B$7)</f>
        <v/>
      </c>
      <c r="Z451" t="str">
        <f>IF(D451="","",団体設定!$B$8)</f>
        <v/>
      </c>
    </row>
    <row r="452" spans="1:26" x14ac:dyDescent="0.15">
      <c r="A452">
        <v>451</v>
      </c>
      <c r="B452" s="1" t="str">
        <f>IF(D452="","",'超上級(十一段～)'!B7)</f>
        <v/>
      </c>
      <c r="C452" s="1" t="str">
        <f>IF(D452="","",'超上級(十一段～)'!C7)</f>
        <v/>
      </c>
      <c r="D452" t="str">
        <f>'超上級(十一段～)'!D7&amp;'超上級(十一段～)'!E7</f>
        <v/>
      </c>
      <c r="E452" t="str">
        <f>IF(D452="","",'超上級(十一段～)'!F7&amp;"/"&amp;'超上級(十一段～)'!H7&amp;"/"&amp;'超上級(十一段～)'!J7)</f>
        <v/>
      </c>
      <c r="F452" s="34" t="str">
        <f>IF(D452="","",団体設定!$B$5&amp;"年"&amp;団体設定!$D$5&amp;団体設定!$E$5&amp;団体設定!$F$5&amp;団体設定!$G$5)</f>
        <v/>
      </c>
      <c r="G452" s="33" t="str">
        <f t="shared" si="59"/>
        <v/>
      </c>
      <c r="H452" t="str">
        <f>'超上級(十一段～)'!Z7</f>
        <v/>
      </c>
      <c r="I452" t="str">
        <f>IF(D452="","",VLOOKUP(H452,計算!$B$16:$C$219,2,FALSE))</f>
        <v/>
      </c>
      <c r="J452" s="44" t="s">
        <v>68</v>
      </c>
      <c r="K452">
        <f t="shared" si="60"/>
        <v>0</v>
      </c>
      <c r="L452" s="52" t="e">
        <f t="shared" si="61"/>
        <v>#VALUE!</v>
      </c>
      <c r="M452" t="e">
        <f t="shared" si="62"/>
        <v>#VALUE!</v>
      </c>
      <c r="N452" t="str">
        <f t="shared" si="63"/>
        <v/>
      </c>
      <c r="O452" s="34" t="str">
        <f t="shared" si="58"/>
        <v/>
      </c>
      <c r="P452" s="34">
        <f>IF(H452="不合格","",'超上級(十一段～)'!D7)</f>
        <v>0</v>
      </c>
      <c r="Q452" s="34">
        <f>IF(H452="不合格","",'超上級(十一段～)'!E7)</f>
        <v>0</v>
      </c>
      <c r="R452" s="34">
        <f>IF(H452="不合格","",'超上級(十一段～)'!F7)</f>
        <v>0</v>
      </c>
      <c r="S452" s="34">
        <f>IF(H452="不合格","",'超上級(十一段～)'!H7)</f>
        <v>0</v>
      </c>
      <c r="T452" s="34">
        <f>IF(H452="不合格","",'超上級(十一段～)'!J7)</f>
        <v>0</v>
      </c>
      <c r="U452" t="e">
        <f>IF(H452="不合格",0,VLOOKUP(H452,計算!$U$2:$V$62,2,FALSE))</f>
        <v>#N/A</v>
      </c>
      <c r="V452" t="e">
        <f>IF(U452=0,"不合格",VLOOKUP(U452,計算!$T$3:$V$63,2))</f>
        <v>#N/A</v>
      </c>
      <c r="W452" t="str">
        <f t="shared" si="64"/>
        <v/>
      </c>
      <c r="X452" t="e">
        <f t="shared" si="65"/>
        <v>#N/A</v>
      </c>
      <c r="Y452" t="str">
        <f>IF(D452="","",団体設定!$B$7)</f>
        <v/>
      </c>
      <c r="Z452" t="str">
        <f>IF(D452="","",団体設定!$B$8)</f>
        <v/>
      </c>
    </row>
    <row r="453" spans="1:26" x14ac:dyDescent="0.15">
      <c r="A453">
        <v>452</v>
      </c>
      <c r="B453" s="1" t="str">
        <f>IF(D453="","",'超上級(十一段～)'!B8)</f>
        <v/>
      </c>
      <c r="C453" s="1" t="str">
        <f>IF(D453="","",'超上級(十一段～)'!C8)</f>
        <v/>
      </c>
      <c r="D453" t="str">
        <f>'超上級(十一段～)'!D8&amp;'超上級(十一段～)'!E8</f>
        <v/>
      </c>
      <c r="E453" t="str">
        <f>IF(D453="","",'超上級(十一段～)'!F8&amp;"/"&amp;'超上級(十一段～)'!H8&amp;"/"&amp;'超上級(十一段～)'!J8)</f>
        <v/>
      </c>
      <c r="F453" s="34" t="str">
        <f>IF(D453="","",団体設定!$B$5&amp;"年"&amp;団体設定!$D$5&amp;団体設定!$E$5&amp;団体設定!$F$5&amp;団体設定!$G$5)</f>
        <v/>
      </c>
      <c r="G453" s="33" t="str">
        <f t="shared" si="59"/>
        <v/>
      </c>
      <c r="H453" t="str">
        <f>'超上級(十一段～)'!Z8</f>
        <v/>
      </c>
      <c r="I453" t="str">
        <f>IF(D453="","",VLOOKUP(H453,計算!$B$16:$C$219,2,FALSE))</f>
        <v/>
      </c>
      <c r="J453" s="44" t="s">
        <v>68</v>
      </c>
      <c r="K453">
        <f t="shared" si="60"/>
        <v>0</v>
      </c>
      <c r="L453" s="52" t="e">
        <f t="shared" si="61"/>
        <v>#VALUE!</v>
      </c>
      <c r="M453" t="e">
        <f t="shared" si="62"/>
        <v>#VALUE!</v>
      </c>
      <c r="N453" t="str">
        <f t="shared" si="63"/>
        <v/>
      </c>
      <c r="O453" s="34" t="str">
        <f t="shared" si="58"/>
        <v/>
      </c>
      <c r="P453" s="34">
        <f>IF(H453="不合格","",'超上級(十一段～)'!D8)</f>
        <v>0</v>
      </c>
      <c r="Q453" s="34">
        <f>IF(H453="不合格","",'超上級(十一段～)'!E8)</f>
        <v>0</v>
      </c>
      <c r="R453" s="34">
        <f>IF(H453="不合格","",'超上級(十一段～)'!F8)</f>
        <v>0</v>
      </c>
      <c r="S453" s="34">
        <f>IF(H453="不合格","",'超上級(十一段～)'!H8)</f>
        <v>0</v>
      </c>
      <c r="T453" s="34">
        <f>IF(H453="不合格","",'超上級(十一段～)'!J8)</f>
        <v>0</v>
      </c>
      <c r="U453" t="e">
        <f>IF(H453="不合格",0,VLOOKUP(H453,計算!$U$2:$V$62,2,FALSE))</f>
        <v>#N/A</v>
      </c>
      <c r="V453" t="e">
        <f>IF(U453=0,"不合格",VLOOKUP(U453,計算!$T$3:$V$63,2))</f>
        <v>#N/A</v>
      </c>
      <c r="W453" t="str">
        <f t="shared" si="64"/>
        <v/>
      </c>
      <c r="X453" t="e">
        <f t="shared" si="65"/>
        <v>#N/A</v>
      </c>
      <c r="Y453" t="str">
        <f>IF(D453="","",団体設定!$B$7)</f>
        <v/>
      </c>
      <c r="Z453" t="str">
        <f>IF(D453="","",団体設定!$B$8)</f>
        <v/>
      </c>
    </row>
    <row r="454" spans="1:26" x14ac:dyDescent="0.15">
      <c r="A454">
        <v>453</v>
      </c>
      <c r="B454" s="1" t="str">
        <f>IF(D454="","",'超上級(十一段～)'!B9)</f>
        <v/>
      </c>
      <c r="C454" s="1" t="str">
        <f>IF(D454="","",'超上級(十一段～)'!C9)</f>
        <v/>
      </c>
      <c r="D454" t="str">
        <f>'超上級(十一段～)'!D9&amp;'超上級(十一段～)'!E9</f>
        <v/>
      </c>
      <c r="E454" t="str">
        <f>IF(D454="","",'超上級(十一段～)'!F9&amp;"/"&amp;'超上級(十一段～)'!H9&amp;"/"&amp;'超上級(十一段～)'!J9)</f>
        <v/>
      </c>
      <c r="F454" s="34" t="str">
        <f>IF(D454="","",団体設定!$B$5&amp;"年"&amp;団体設定!$D$5&amp;団体設定!$E$5&amp;団体設定!$F$5&amp;団体設定!$G$5)</f>
        <v/>
      </c>
      <c r="G454" s="33" t="str">
        <f t="shared" si="59"/>
        <v/>
      </c>
      <c r="H454" t="str">
        <f>'超上級(十一段～)'!Z9</f>
        <v/>
      </c>
      <c r="I454" t="str">
        <f>IF(D454="","",VLOOKUP(H454,計算!$B$16:$C$219,2,FALSE))</f>
        <v/>
      </c>
      <c r="J454" s="44" t="s">
        <v>68</v>
      </c>
      <c r="K454">
        <f t="shared" si="60"/>
        <v>0</v>
      </c>
      <c r="L454" s="52" t="e">
        <f t="shared" si="61"/>
        <v>#VALUE!</v>
      </c>
      <c r="M454" t="e">
        <f t="shared" si="62"/>
        <v>#VALUE!</v>
      </c>
      <c r="N454" t="str">
        <f t="shared" si="63"/>
        <v/>
      </c>
      <c r="O454" s="34" t="str">
        <f t="shared" si="58"/>
        <v/>
      </c>
      <c r="P454" s="34">
        <f>IF(H454="不合格","",'超上級(十一段～)'!D9)</f>
        <v>0</v>
      </c>
      <c r="Q454" s="34">
        <f>IF(H454="不合格","",'超上級(十一段～)'!E9)</f>
        <v>0</v>
      </c>
      <c r="R454" s="34">
        <f>IF(H454="不合格","",'超上級(十一段～)'!F9)</f>
        <v>0</v>
      </c>
      <c r="S454" s="34">
        <f>IF(H454="不合格","",'超上級(十一段～)'!H9)</f>
        <v>0</v>
      </c>
      <c r="T454" s="34">
        <f>IF(H454="不合格","",'超上級(十一段～)'!J9)</f>
        <v>0</v>
      </c>
      <c r="U454" t="e">
        <f>IF(H454="不合格",0,VLOOKUP(H454,計算!$U$2:$V$62,2,FALSE))</f>
        <v>#N/A</v>
      </c>
      <c r="V454" t="e">
        <f>IF(U454=0,"不合格",VLOOKUP(U454,計算!$T$3:$V$63,2))</f>
        <v>#N/A</v>
      </c>
      <c r="W454" t="str">
        <f t="shared" si="64"/>
        <v/>
      </c>
      <c r="X454" t="e">
        <f t="shared" si="65"/>
        <v>#N/A</v>
      </c>
      <c r="Y454" t="str">
        <f>IF(D454="","",団体設定!$B$7)</f>
        <v/>
      </c>
      <c r="Z454" t="str">
        <f>IF(D454="","",団体設定!$B$8)</f>
        <v/>
      </c>
    </row>
    <row r="455" spans="1:26" x14ac:dyDescent="0.15">
      <c r="A455">
        <v>454</v>
      </c>
      <c r="B455" s="1" t="str">
        <f>IF(D455="","",'超上級(十一段～)'!B10)</f>
        <v/>
      </c>
      <c r="C455" s="1" t="str">
        <f>IF(D455="","",'超上級(十一段～)'!C10)</f>
        <v/>
      </c>
      <c r="D455" t="str">
        <f>'超上級(十一段～)'!D10&amp;'超上級(十一段～)'!E10</f>
        <v/>
      </c>
      <c r="E455" t="str">
        <f>IF(D455="","",'超上級(十一段～)'!F10&amp;"/"&amp;'超上級(十一段～)'!H10&amp;"/"&amp;'超上級(十一段～)'!J10)</f>
        <v/>
      </c>
      <c r="F455" s="34" t="str">
        <f>IF(D455="","",団体設定!$B$5&amp;"年"&amp;団体設定!$D$5&amp;団体設定!$E$5&amp;団体設定!$F$5&amp;団体設定!$G$5)</f>
        <v/>
      </c>
      <c r="G455" s="33" t="str">
        <f t="shared" si="59"/>
        <v/>
      </c>
      <c r="H455" t="str">
        <f>'超上級(十一段～)'!Z10</f>
        <v/>
      </c>
      <c r="I455" t="str">
        <f>IF(D455="","",VLOOKUP(H455,計算!$B$16:$C$219,2,FALSE))</f>
        <v/>
      </c>
      <c r="J455" s="44" t="s">
        <v>68</v>
      </c>
      <c r="K455">
        <f t="shared" si="60"/>
        <v>0</v>
      </c>
      <c r="L455" s="52" t="e">
        <f t="shared" si="61"/>
        <v>#VALUE!</v>
      </c>
      <c r="M455" t="e">
        <f t="shared" si="62"/>
        <v>#VALUE!</v>
      </c>
      <c r="N455" t="str">
        <f t="shared" si="63"/>
        <v/>
      </c>
      <c r="O455" s="34" t="str">
        <f t="shared" si="58"/>
        <v/>
      </c>
      <c r="P455" s="34">
        <f>IF(H455="不合格","",'超上級(十一段～)'!D10)</f>
        <v>0</v>
      </c>
      <c r="Q455" s="34">
        <f>IF(H455="不合格","",'超上級(十一段～)'!E10)</f>
        <v>0</v>
      </c>
      <c r="R455" s="34">
        <f>IF(H455="不合格","",'超上級(十一段～)'!F10)</f>
        <v>0</v>
      </c>
      <c r="S455" s="34">
        <f>IF(H455="不合格","",'超上級(十一段～)'!H10)</f>
        <v>0</v>
      </c>
      <c r="T455" s="34">
        <f>IF(H455="不合格","",'超上級(十一段～)'!J10)</f>
        <v>0</v>
      </c>
      <c r="U455" t="e">
        <f>IF(H455="不合格",0,VLOOKUP(H455,計算!$U$2:$V$62,2,FALSE))</f>
        <v>#N/A</v>
      </c>
      <c r="V455" t="e">
        <f>IF(U455=0,"不合格",VLOOKUP(U455,計算!$T$3:$V$63,2))</f>
        <v>#N/A</v>
      </c>
      <c r="W455" t="str">
        <f t="shared" si="64"/>
        <v/>
      </c>
      <c r="X455" t="e">
        <f t="shared" si="65"/>
        <v>#N/A</v>
      </c>
      <c r="Y455" t="str">
        <f>IF(D455="","",団体設定!$B$7)</f>
        <v/>
      </c>
      <c r="Z455" t="str">
        <f>IF(D455="","",団体設定!$B$8)</f>
        <v/>
      </c>
    </row>
    <row r="456" spans="1:26" x14ac:dyDescent="0.15">
      <c r="A456">
        <v>455</v>
      </c>
      <c r="B456" s="1" t="str">
        <f>IF(D456="","",'超上級(十一段～)'!B11)</f>
        <v/>
      </c>
      <c r="C456" s="1" t="str">
        <f>IF(D456="","",'超上級(十一段～)'!C11)</f>
        <v/>
      </c>
      <c r="D456" t="str">
        <f>'超上級(十一段～)'!D11&amp;'超上級(十一段～)'!E11</f>
        <v/>
      </c>
      <c r="E456" t="str">
        <f>IF(D456="","",'超上級(十一段～)'!F11&amp;"/"&amp;'超上級(十一段～)'!H11&amp;"/"&amp;'超上級(十一段～)'!J11)</f>
        <v/>
      </c>
      <c r="F456" s="34" t="str">
        <f>IF(D456="","",団体設定!$B$5&amp;"年"&amp;団体設定!$D$5&amp;団体設定!$E$5&amp;団体設定!$F$5&amp;団体設定!$G$5)</f>
        <v/>
      </c>
      <c r="G456" s="33" t="str">
        <f t="shared" si="59"/>
        <v/>
      </c>
      <c r="H456" t="str">
        <f>'超上級(十一段～)'!Z11</f>
        <v/>
      </c>
      <c r="I456" t="str">
        <f>IF(D456="","",VLOOKUP(H456,計算!$B$16:$C$219,2,FALSE))</f>
        <v/>
      </c>
      <c r="J456" s="44" t="s">
        <v>68</v>
      </c>
      <c r="K456">
        <f t="shared" si="60"/>
        <v>0</v>
      </c>
      <c r="L456" s="52" t="e">
        <f t="shared" si="61"/>
        <v>#VALUE!</v>
      </c>
      <c r="M456" t="e">
        <f t="shared" si="62"/>
        <v>#VALUE!</v>
      </c>
      <c r="N456" t="str">
        <f t="shared" si="63"/>
        <v/>
      </c>
      <c r="O456" s="34" t="str">
        <f t="shared" si="58"/>
        <v/>
      </c>
      <c r="P456" s="34">
        <f>IF(H456="不合格","",'超上級(十一段～)'!D11)</f>
        <v>0</v>
      </c>
      <c r="Q456" s="34">
        <f>IF(H456="不合格","",'超上級(十一段～)'!E11)</f>
        <v>0</v>
      </c>
      <c r="R456" s="34">
        <f>IF(H456="不合格","",'超上級(十一段～)'!F11)</f>
        <v>0</v>
      </c>
      <c r="S456" s="34">
        <f>IF(H456="不合格","",'超上級(十一段～)'!H11)</f>
        <v>0</v>
      </c>
      <c r="T456" s="34">
        <f>IF(H456="不合格","",'超上級(十一段～)'!J11)</f>
        <v>0</v>
      </c>
      <c r="U456" t="e">
        <f>IF(H456="不合格",0,VLOOKUP(H456,計算!$U$2:$V$62,2,FALSE))</f>
        <v>#N/A</v>
      </c>
      <c r="V456" t="e">
        <f>IF(U456=0,"不合格",VLOOKUP(U456,計算!$T$3:$V$63,2))</f>
        <v>#N/A</v>
      </c>
      <c r="W456" t="str">
        <f t="shared" si="64"/>
        <v/>
      </c>
      <c r="X456" t="e">
        <f t="shared" si="65"/>
        <v>#N/A</v>
      </c>
      <c r="Y456" t="str">
        <f>IF(D456="","",団体設定!$B$7)</f>
        <v/>
      </c>
      <c r="Z456" t="str">
        <f>IF(D456="","",団体設定!$B$8)</f>
        <v/>
      </c>
    </row>
    <row r="457" spans="1:26" x14ac:dyDescent="0.15">
      <c r="A457">
        <v>456</v>
      </c>
      <c r="B457" s="1" t="str">
        <f>IF(D457="","",'超上級(十一段～)'!B12)</f>
        <v/>
      </c>
      <c r="C457" s="1" t="str">
        <f>IF(D457="","",'超上級(十一段～)'!C12)</f>
        <v/>
      </c>
      <c r="D457" t="str">
        <f>'超上級(十一段～)'!D12&amp;'超上級(十一段～)'!E12</f>
        <v/>
      </c>
      <c r="E457" t="str">
        <f>IF(D457="","",'超上級(十一段～)'!F12&amp;"/"&amp;'超上級(十一段～)'!H12&amp;"/"&amp;'超上級(十一段～)'!J12)</f>
        <v/>
      </c>
      <c r="F457" s="34" t="str">
        <f>IF(D457="","",団体設定!$B$5&amp;"年"&amp;団体設定!$D$5&amp;団体設定!$E$5&amp;団体設定!$F$5&amp;団体設定!$G$5)</f>
        <v/>
      </c>
      <c r="G457" s="33" t="str">
        <f t="shared" si="59"/>
        <v/>
      </c>
      <c r="H457" t="str">
        <f>'超上級(十一段～)'!Z12</f>
        <v/>
      </c>
      <c r="I457" t="str">
        <f>IF(D457="","",VLOOKUP(H457,計算!$B$16:$C$219,2,FALSE))</f>
        <v/>
      </c>
      <c r="J457" s="44" t="s">
        <v>68</v>
      </c>
      <c r="K457">
        <f t="shared" si="60"/>
        <v>0</v>
      </c>
      <c r="L457" s="52" t="e">
        <f t="shared" si="61"/>
        <v>#VALUE!</v>
      </c>
      <c r="M457" t="e">
        <f t="shared" si="62"/>
        <v>#VALUE!</v>
      </c>
      <c r="N457" t="str">
        <f t="shared" si="63"/>
        <v/>
      </c>
      <c r="O457" s="34" t="str">
        <f t="shared" si="58"/>
        <v/>
      </c>
      <c r="P457" s="34">
        <f>IF(H457="不合格","",'超上級(十一段～)'!D12)</f>
        <v>0</v>
      </c>
      <c r="Q457" s="34">
        <f>IF(H457="不合格","",'超上級(十一段～)'!E12)</f>
        <v>0</v>
      </c>
      <c r="R457" s="34">
        <f>IF(H457="不合格","",'超上級(十一段～)'!F12)</f>
        <v>0</v>
      </c>
      <c r="S457" s="34">
        <f>IF(H457="不合格","",'超上級(十一段～)'!H12)</f>
        <v>0</v>
      </c>
      <c r="T457" s="34">
        <f>IF(H457="不合格","",'超上級(十一段～)'!J12)</f>
        <v>0</v>
      </c>
      <c r="U457" t="e">
        <f>IF(H457="不合格",0,VLOOKUP(H457,計算!$U$2:$V$62,2,FALSE))</f>
        <v>#N/A</v>
      </c>
      <c r="V457" t="e">
        <f>IF(U457=0,"不合格",VLOOKUP(U457,計算!$T$3:$V$63,2))</f>
        <v>#N/A</v>
      </c>
      <c r="W457" t="str">
        <f t="shared" si="64"/>
        <v/>
      </c>
      <c r="X457" t="e">
        <f t="shared" si="65"/>
        <v>#N/A</v>
      </c>
      <c r="Y457" t="str">
        <f>IF(D457="","",団体設定!$B$7)</f>
        <v/>
      </c>
      <c r="Z457" t="str">
        <f>IF(D457="","",団体設定!$B$8)</f>
        <v/>
      </c>
    </row>
    <row r="458" spans="1:26" x14ac:dyDescent="0.15">
      <c r="A458">
        <v>457</v>
      </c>
      <c r="B458" s="1" t="str">
        <f>IF(D458="","",'超上級(十一段～)'!B13)</f>
        <v/>
      </c>
      <c r="C458" s="1" t="str">
        <f>IF(D458="","",'超上級(十一段～)'!C13)</f>
        <v/>
      </c>
      <c r="D458" t="str">
        <f>'超上級(十一段～)'!D13&amp;'超上級(十一段～)'!E13</f>
        <v/>
      </c>
      <c r="E458" t="str">
        <f>IF(D458="","",'超上級(十一段～)'!F13&amp;"/"&amp;'超上級(十一段～)'!H13&amp;"/"&amp;'超上級(十一段～)'!J13)</f>
        <v/>
      </c>
      <c r="F458" s="34" t="str">
        <f>IF(D458="","",団体設定!$B$5&amp;"年"&amp;団体設定!$D$5&amp;団体設定!$E$5&amp;団体設定!$F$5&amp;団体設定!$G$5)</f>
        <v/>
      </c>
      <c r="G458" s="33" t="str">
        <f t="shared" si="59"/>
        <v/>
      </c>
      <c r="H458" t="str">
        <f>'超上級(十一段～)'!Z13</f>
        <v/>
      </c>
      <c r="I458" t="str">
        <f>IF(D458="","",VLOOKUP(H458,計算!$B$16:$C$219,2,FALSE))</f>
        <v/>
      </c>
      <c r="J458" s="44" t="s">
        <v>68</v>
      </c>
      <c r="K458">
        <f t="shared" si="60"/>
        <v>0</v>
      </c>
      <c r="L458" s="52" t="e">
        <f t="shared" si="61"/>
        <v>#VALUE!</v>
      </c>
      <c r="M458" t="e">
        <f t="shared" si="62"/>
        <v>#VALUE!</v>
      </c>
      <c r="N458" t="str">
        <f t="shared" si="63"/>
        <v/>
      </c>
      <c r="O458" s="34" t="str">
        <f t="shared" si="58"/>
        <v/>
      </c>
      <c r="P458" s="34">
        <f>IF(H458="不合格","",'超上級(十一段～)'!D13)</f>
        <v>0</v>
      </c>
      <c r="Q458" s="34">
        <f>IF(H458="不合格","",'超上級(十一段～)'!E13)</f>
        <v>0</v>
      </c>
      <c r="R458" s="34">
        <f>IF(H458="不合格","",'超上級(十一段～)'!F13)</f>
        <v>0</v>
      </c>
      <c r="S458" s="34">
        <f>IF(H458="不合格","",'超上級(十一段～)'!H13)</f>
        <v>0</v>
      </c>
      <c r="T458" s="34">
        <f>IF(H458="不合格","",'超上級(十一段～)'!J13)</f>
        <v>0</v>
      </c>
      <c r="U458" t="e">
        <f>IF(H458="不合格",0,VLOOKUP(H458,計算!$U$2:$V$62,2,FALSE))</f>
        <v>#N/A</v>
      </c>
      <c r="V458" t="e">
        <f>IF(U458=0,"不合格",VLOOKUP(U458,計算!$T$3:$V$63,2))</f>
        <v>#N/A</v>
      </c>
      <c r="W458" t="str">
        <f t="shared" si="64"/>
        <v/>
      </c>
      <c r="X458" t="e">
        <f t="shared" si="65"/>
        <v>#N/A</v>
      </c>
      <c r="Y458" t="str">
        <f>IF(D458="","",団体設定!$B$7)</f>
        <v/>
      </c>
      <c r="Z458" t="str">
        <f>IF(D458="","",団体設定!$B$8)</f>
        <v/>
      </c>
    </row>
    <row r="459" spans="1:26" x14ac:dyDescent="0.15">
      <c r="A459">
        <v>458</v>
      </c>
      <c r="B459" s="1" t="str">
        <f>IF(D459="","",'超上級(十一段～)'!B14)</f>
        <v/>
      </c>
      <c r="C459" s="1" t="str">
        <f>IF(D459="","",'超上級(十一段～)'!C14)</f>
        <v/>
      </c>
      <c r="D459" t="str">
        <f>'超上級(十一段～)'!D14&amp;'超上級(十一段～)'!E14</f>
        <v/>
      </c>
      <c r="E459" t="str">
        <f>IF(D459="","",'超上級(十一段～)'!F14&amp;"/"&amp;'超上級(十一段～)'!H14&amp;"/"&amp;'超上級(十一段～)'!J14)</f>
        <v/>
      </c>
      <c r="F459" s="34" t="str">
        <f>IF(D459="","",団体設定!$B$5&amp;"年"&amp;団体設定!$D$5&amp;団体設定!$E$5&amp;団体設定!$F$5&amp;団体設定!$G$5)</f>
        <v/>
      </c>
      <c r="G459" s="33" t="str">
        <f t="shared" si="59"/>
        <v/>
      </c>
      <c r="H459" t="str">
        <f>'超上級(十一段～)'!Z14</f>
        <v/>
      </c>
      <c r="I459" t="str">
        <f>IF(D459="","",VLOOKUP(H459,計算!$B$16:$C$219,2,FALSE))</f>
        <v/>
      </c>
      <c r="J459" s="44" t="s">
        <v>68</v>
      </c>
      <c r="K459">
        <f t="shared" si="60"/>
        <v>0</v>
      </c>
      <c r="L459" s="52" t="e">
        <f t="shared" si="61"/>
        <v>#VALUE!</v>
      </c>
      <c r="M459" t="e">
        <f t="shared" si="62"/>
        <v>#VALUE!</v>
      </c>
      <c r="N459" t="str">
        <f t="shared" si="63"/>
        <v/>
      </c>
      <c r="O459" s="34" t="str">
        <f t="shared" si="58"/>
        <v/>
      </c>
      <c r="P459" s="34">
        <f>IF(H459="不合格","",'超上級(十一段～)'!D14)</f>
        <v>0</v>
      </c>
      <c r="Q459" s="34">
        <f>IF(H459="不合格","",'超上級(十一段～)'!E14)</f>
        <v>0</v>
      </c>
      <c r="R459" s="34">
        <f>IF(H459="不合格","",'超上級(十一段～)'!F14)</f>
        <v>0</v>
      </c>
      <c r="S459" s="34">
        <f>IF(H459="不合格","",'超上級(十一段～)'!H14)</f>
        <v>0</v>
      </c>
      <c r="T459" s="34">
        <f>IF(H459="不合格","",'超上級(十一段～)'!J14)</f>
        <v>0</v>
      </c>
      <c r="U459" t="e">
        <f>IF(H459="不合格",0,VLOOKUP(H459,計算!$U$2:$V$62,2,FALSE))</f>
        <v>#N/A</v>
      </c>
      <c r="V459" t="e">
        <f>IF(U459=0,"不合格",VLOOKUP(U459,計算!$T$3:$V$63,2))</f>
        <v>#N/A</v>
      </c>
      <c r="W459" t="str">
        <f t="shared" si="64"/>
        <v/>
      </c>
      <c r="X459" t="e">
        <f t="shared" si="65"/>
        <v>#N/A</v>
      </c>
      <c r="Y459" t="str">
        <f>IF(D459="","",団体設定!$B$7)</f>
        <v/>
      </c>
      <c r="Z459" t="str">
        <f>IF(D459="","",団体設定!$B$8)</f>
        <v/>
      </c>
    </row>
    <row r="460" spans="1:26" x14ac:dyDescent="0.15">
      <c r="A460">
        <v>459</v>
      </c>
      <c r="B460" s="1" t="str">
        <f>IF(D460="","",'超上級(十一段～)'!B15)</f>
        <v/>
      </c>
      <c r="C460" s="1" t="str">
        <f>IF(D460="","",'超上級(十一段～)'!C15)</f>
        <v/>
      </c>
      <c r="D460" t="str">
        <f>'超上級(十一段～)'!D15&amp;'超上級(十一段～)'!E15</f>
        <v/>
      </c>
      <c r="E460" t="str">
        <f>IF(D460="","",'超上級(十一段～)'!F15&amp;"/"&amp;'超上級(十一段～)'!H15&amp;"/"&amp;'超上級(十一段～)'!J15)</f>
        <v/>
      </c>
      <c r="F460" s="34" t="str">
        <f>IF(D460="","",団体設定!$B$5&amp;"年"&amp;団体設定!$D$5&amp;団体設定!$E$5&amp;団体設定!$F$5&amp;団体設定!$G$5)</f>
        <v/>
      </c>
      <c r="G460" s="33" t="str">
        <f t="shared" si="59"/>
        <v/>
      </c>
      <c r="H460" t="str">
        <f>'超上級(十一段～)'!Z15</f>
        <v/>
      </c>
      <c r="I460" t="str">
        <f>IF(D460="","",VLOOKUP(H460,計算!$B$16:$C$219,2,FALSE))</f>
        <v/>
      </c>
      <c r="J460" s="44" t="s">
        <v>68</v>
      </c>
      <c r="K460">
        <f t="shared" si="60"/>
        <v>0</v>
      </c>
      <c r="L460" s="52" t="e">
        <f t="shared" si="61"/>
        <v>#VALUE!</v>
      </c>
      <c r="M460" t="e">
        <f t="shared" si="62"/>
        <v>#VALUE!</v>
      </c>
      <c r="N460" t="str">
        <f t="shared" si="63"/>
        <v/>
      </c>
      <c r="O460" s="34" t="str">
        <f t="shared" si="58"/>
        <v/>
      </c>
      <c r="P460" s="34">
        <f>IF(H460="不合格","",'超上級(十一段～)'!D15)</f>
        <v>0</v>
      </c>
      <c r="Q460" s="34">
        <f>IF(H460="不合格","",'超上級(十一段～)'!E15)</f>
        <v>0</v>
      </c>
      <c r="R460" s="34">
        <f>IF(H460="不合格","",'超上級(十一段～)'!F15)</f>
        <v>0</v>
      </c>
      <c r="S460" s="34">
        <f>IF(H460="不合格","",'超上級(十一段～)'!H15)</f>
        <v>0</v>
      </c>
      <c r="T460" s="34">
        <f>IF(H460="不合格","",'超上級(十一段～)'!J15)</f>
        <v>0</v>
      </c>
      <c r="U460" t="e">
        <f>IF(H460="不合格",0,VLOOKUP(H460,計算!$U$2:$V$62,2,FALSE))</f>
        <v>#N/A</v>
      </c>
      <c r="V460" t="e">
        <f>IF(U460=0,"不合格",VLOOKUP(U460,計算!$T$3:$V$63,2))</f>
        <v>#N/A</v>
      </c>
      <c r="W460" t="str">
        <f t="shared" si="64"/>
        <v/>
      </c>
      <c r="X460" t="e">
        <f t="shared" si="65"/>
        <v>#N/A</v>
      </c>
      <c r="Y460" t="str">
        <f>IF(D460="","",団体設定!$B$7)</f>
        <v/>
      </c>
      <c r="Z460" t="str">
        <f>IF(D460="","",団体設定!$B$8)</f>
        <v/>
      </c>
    </row>
    <row r="461" spans="1:26" x14ac:dyDescent="0.15">
      <c r="A461">
        <v>460</v>
      </c>
      <c r="B461" s="1" t="str">
        <f>IF(D461="","",'超上級(十一段～)'!B16)</f>
        <v/>
      </c>
      <c r="C461" s="1" t="str">
        <f>IF(D461="","",'超上級(十一段～)'!C16)</f>
        <v/>
      </c>
      <c r="D461" t="str">
        <f>'超上級(十一段～)'!D16&amp;'超上級(十一段～)'!E16</f>
        <v/>
      </c>
      <c r="E461" t="str">
        <f>IF(D461="","",'超上級(十一段～)'!F16&amp;"/"&amp;'超上級(十一段～)'!H16&amp;"/"&amp;'超上級(十一段～)'!J16)</f>
        <v/>
      </c>
      <c r="F461" s="34" t="str">
        <f>IF(D461="","",団体設定!$B$5&amp;"年"&amp;団体設定!$D$5&amp;団体設定!$E$5&amp;団体設定!$F$5&amp;団体設定!$G$5)</f>
        <v/>
      </c>
      <c r="G461" s="33" t="str">
        <f t="shared" si="59"/>
        <v/>
      </c>
      <c r="H461" t="str">
        <f>'超上級(十一段～)'!Z16</f>
        <v/>
      </c>
      <c r="I461" t="str">
        <f>IF(D461="","",VLOOKUP(H461,計算!$B$16:$C$219,2,FALSE))</f>
        <v/>
      </c>
      <c r="J461" s="44" t="s">
        <v>68</v>
      </c>
      <c r="K461">
        <f t="shared" si="60"/>
        <v>0</v>
      </c>
      <c r="L461" s="52" t="e">
        <f t="shared" si="61"/>
        <v>#VALUE!</v>
      </c>
      <c r="M461" t="e">
        <f t="shared" si="62"/>
        <v>#VALUE!</v>
      </c>
      <c r="N461" t="str">
        <f t="shared" si="63"/>
        <v/>
      </c>
      <c r="O461" s="34" t="str">
        <f t="shared" si="58"/>
        <v/>
      </c>
      <c r="P461" s="34">
        <f>IF(H461="不合格","",'超上級(十一段～)'!D16)</f>
        <v>0</v>
      </c>
      <c r="Q461" s="34">
        <f>IF(H461="不合格","",'超上級(十一段～)'!E16)</f>
        <v>0</v>
      </c>
      <c r="R461" s="34">
        <f>IF(H461="不合格","",'超上級(十一段～)'!F16)</f>
        <v>0</v>
      </c>
      <c r="S461" s="34">
        <f>IF(H461="不合格","",'超上級(十一段～)'!H16)</f>
        <v>0</v>
      </c>
      <c r="T461" s="34">
        <f>IF(H461="不合格","",'超上級(十一段～)'!J16)</f>
        <v>0</v>
      </c>
      <c r="U461" t="e">
        <f>IF(H461="不合格",0,VLOOKUP(H461,計算!$U$2:$V$62,2,FALSE))</f>
        <v>#N/A</v>
      </c>
      <c r="V461" t="e">
        <f>IF(U461=0,"不合格",VLOOKUP(U461,計算!$T$3:$V$63,2))</f>
        <v>#N/A</v>
      </c>
      <c r="W461" t="str">
        <f t="shared" si="64"/>
        <v/>
      </c>
      <c r="X461" t="e">
        <f t="shared" si="65"/>
        <v>#N/A</v>
      </c>
      <c r="Y461" t="str">
        <f>IF(D461="","",団体設定!$B$7)</f>
        <v/>
      </c>
      <c r="Z461" t="str">
        <f>IF(D461="","",団体設定!$B$8)</f>
        <v/>
      </c>
    </row>
    <row r="462" spans="1:26" x14ac:dyDescent="0.15">
      <c r="A462">
        <v>461</v>
      </c>
      <c r="B462" s="1" t="str">
        <f>IF(D462="","",'超上級(十一段～)'!B17)</f>
        <v/>
      </c>
      <c r="C462" s="1" t="str">
        <f>IF(D462="","",'超上級(十一段～)'!C17)</f>
        <v/>
      </c>
      <c r="D462" t="str">
        <f>'超上級(十一段～)'!D17&amp;'超上級(十一段～)'!E17</f>
        <v/>
      </c>
      <c r="E462" t="str">
        <f>IF(D462="","",'超上級(十一段～)'!F17&amp;"/"&amp;'超上級(十一段～)'!H17&amp;"/"&amp;'超上級(十一段～)'!J17)</f>
        <v/>
      </c>
      <c r="F462" s="34" t="str">
        <f>IF(D462="","",団体設定!$B$5&amp;"年"&amp;団体設定!$D$5&amp;団体設定!$E$5&amp;団体設定!$F$5&amp;団体設定!$G$5)</f>
        <v/>
      </c>
      <c r="G462" s="33" t="str">
        <f t="shared" si="59"/>
        <v/>
      </c>
      <c r="H462" t="str">
        <f>'超上級(十一段～)'!Z17</f>
        <v/>
      </c>
      <c r="I462" t="str">
        <f>IF(D462="","",VLOOKUP(H462,計算!$B$16:$C$219,2,FALSE))</f>
        <v/>
      </c>
      <c r="J462" s="44" t="s">
        <v>68</v>
      </c>
      <c r="K462">
        <f t="shared" si="60"/>
        <v>0</v>
      </c>
      <c r="L462" s="52" t="e">
        <f t="shared" si="61"/>
        <v>#VALUE!</v>
      </c>
      <c r="M462" t="e">
        <f t="shared" si="62"/>
        <v>#VALUE!</v>
      </c>
      <c r="N462" t="str">
        <f t="shared" si="63"/>
        <v/>
      </c>
      <c r="O462" s="34" t="str">
        <f t="shared" si="58"/>
        <v/>
      </c>
      <c r="P462" s="34">
        <f>IF(H462="不合格","",'超上級(十一段～)'!D17)</f>
        <v>0</v>
      </c>
      <c r="Q462" s="34">
        <f>IF(H462="不合格","",'超上級(十一段～)'!E17)</f>
        <v>0</v>
      </c>
      <c r="R462" s="34">
        <f>IF(H462="不合格","",'超上級(十一段～)'!F17)</f>
        <v>0</v>
      </c>
      <c r="S462" s="34">
        <f>IF(H462="不合格","",'超上級(十一段～)'!H17)</f>
        <v>0</v>
      </c>
      <c r="T462" s="34">
        <f>IF(H462="不合格","",'超上級(十一段～)'!J17)</f>
        <v>0</v>
      </c>
      <c r="U462" t="e">
        <f>IF(H462="不合格",0,VLOOKUP(H462,計算!$U$2:$V$62,2,FALSE))</f>
        <v>#N/A</v>
      </c>
      <c r="V462" t="e">
        <f>IF(U462=0,"不合格",VLOOKUP(U462,計算!$T$3:$V$63,2))</f>
        <v>#N/A</v>
      </c>
      <c r="W462" t="str">
        <f t="shared" si="64"/>
        <v/>
      </c>
      <c r="X462" t="e">
        <f t="shared" si="65"/>
        <v>#N/A</v>
      </c>
      <c r="Y462" t="str">
        <f>IF(D462="","",団体設定!$B$7)</f>
        <v/>
      </c>
      <c r="Z462" t="str">
        <f>IF(D462="","",団体設定!$B$8)</f>
        <v/>
      </c>
    </row>
    <row r="463" spans="1:26" x14ac:dyDescent="0.15">
      <c r="A463">
        <v>462</v>
      </c>
      <c r="B463" s="1" t="str">
        <f>IF(D463="","",'超上級(十一段～)'!B18)</f>
        <v/>
      </c>
      <c r="C463" s="1" t="str">
        <f>IF(D463="","",'超上級(十一段～)'!C18)</f>
        <v/>
      </c>
      <c r="D463" t="str">
        <f>'超上級(十一段～)'!D18&amp;'超上級(十一段～)'!E18</f>
        <v/>
      </c>
      <c r="E463" t="str">
        <f>IF(D463="","",'超上級(十一段～)'!F18&amp;"/"&amp;'超上級(十一段～)'!H18&amp;"/"&amp;'超上級(十一段～)'!J18)</f>
        <v/>
      </c>
      <c r="F463" s="34" t="str">
        <f>IF(D463="","",団体設定!$B$5&amp;"年"&amp;団体設定!$D$5&amp;団体設定!$E$5&amp;団体設定!$F$5&amp;団体設定!$G$5)</f>
        <v/>
      </c>
      <c r="G463" s="33" t="str">
        <f t="shared" si="59"/>
        <v/>
      </c>
      <c r="H463" t="str">
        <f>'超上級(十一段～)'!Z18</f>
        <v/>
      </c>
      <c r="I463" t="str">
        <f>IF(D463="","",VLOOKUP(H463,計算!$B$16:$C$219,2,FALSE))</f>
        <v/>
      </c>
      <c r="J463" s="44" t="s">
        <v>68</v>
      </c>
      <c r="K463">
        <f t="shared" si="60"/>
        <v>0</v>
      </c>
      <c r="L463" s="52" t="e">
        <f t="shared" si="61"/>
        <v>#VALUE!</v>
      </c>
      <c r="M463" t="e">
        <f t="shared" si="62"/>
        <v>#VALUE!</v>
      </c>
      <c r="N463" t="str">
        <f t="shared" si="63"/>
        <v/>
      </c>
      <c r="O463" s="34" t="str">
        <f t="shared" si="58"/>
        <v/>
      </c>
      <c r="P463" s="34">
        <f>IF(H463="不合格","",'超上級(十一段～)'!D18)</f>
        <v>0</v>
      </c>
      <c r="Q463" s="34">
        <f>IF(H463="不合格","",'超上級(十一段～)'!E18)</f>
        <v>0</v>
      </c>
      <c r="R463" s="34">
        <f>IF(H463="不合格","",'超上級(十一段～)'!F18)</f>
        <v>0</v>
      </c>
      <c r="S463" s="34">
        <f>IF(H463="不合格","",'超上級(十一段～)'!H18)</f>
        <v>0</v>
      </c>
      <c r="T463" s="34">
        <f>IF(H463="不合格","",'超上級(十一段～)'!J18)</f>
        <v>0</v>
      </c>
      <c r="U463" t="e">
        <f>IF(H463="不合格",0,VLOOKUP(H463,計算!$U$2:$V$62,2,FALSE))</f>
        <v>#N/A</v>
      </c>
      <c r="V463" t="e">
        <f>IF(U463=0,"不合格",VLOOKUP(U463,計算!$T$3:$V$63,2))</f>
        <v>#N/A</v>
      </c>
      <c r="W463" t="str">
        <f t="shared" si="64"/>
        <v/>
      </c>
      <c r="X463" t="e">
        <f t="shared" si="65"/>
        <v>#N/A</v>
      </c>
      <c r="Y463" t="str">
        <f>IF(D463="","",団体設定!$B$7)</f>
        <v/>
      </c>
      <c r="Z463" t="str">
        <f>IF(D463="","",団体設定!$B$8)</f>
        <v/>
      </c>
    </row>
    <row r="464" spans="1:26" x14ac:dyDescent="0.15">
      <c r="A464">
        <v>463</v>
      </c>
      <c r="B464" s="1" t="str">
        <f>IF(D464="","",'超上級(十一段～)'!B19)</f>
        <v/>
      </c>
      <c r="C464" s="1" t="str">
        <f>IF(D464="","",'超上級(十一段～)'!C19)</f>
        <v/>
      </c>
      <c r="D464" t="str">
        <f>'超上級(十一段～)'!D19&amp;'超上級(十一段～)'!E19</f>
        <v/>
      </c>
      <c r="E464" t="str">
        <f>IF(D464="","",'超上級(十一段～)'!F19&amp;"/"&amp;'超上級(十一段～)'!H19&amp;"/"&amp;'超上級(十一段～)'!J19)</f>
        <v/>
      </c>
      <c r="F464" s="34" t="str">
        <f>IF(D464="","",団体設定!$B$5&amp;"年"&amp;団体設定!$D$5&amp;団体設定!$E$5&amp;団体設定!$F$5&amp;団体設定!$G$5)</f>
        <v/>
      </c>
      <c r="G464" s="33" t="str">
        <f t="shared" si="59"/>
        <v/>
      </c>
      <c r="H464" t="str">
        <f>'超上級(十一段～)'!Z19</f>
        <v/>
      </c>
      <c r="I464" t="str">
        <f>IF(D464="","",VLOOKUP(H464,計算!$B$16:$C$219,2,FALSE))</f>
        <v/>
      </c>
      <c r="J464" s="44" t="s">
        <v>68</v>
      </c>
      <c r="K464">
        <f t="shared" si="60"/>
        <v>0</v>
      </c>
      <c r="L464" s="52" t="e">
        <f t="shared" si="61"/>
        <v>#VALUE!</v>
      </c>
      <c r="M464" t="e">
        <f t="shared" si="62"/>
        <v>#VALUE!</v>
      </c>
      <c r="N464" t="str">
        <f t="shared" si="63"/>
        <v/>
      </c>
      <c r="O464" s="34" t="str">
        <f t="shared" si="58"/>
        <v/>
      </c>
      <c r="P464" s="34">
        <f>IF(H464="不合格","",'超上級(十一段～)'!D19)</f>
        <v>0</v>
      </c>
      <c r="Q464" s="34">
        <f>IF(H464="不合格","",'超上級(十一段～)'!E19)</f>
        <v>0</v>
      </c>
      <c r="R464" s="34">
        <f>IF(H464="不合格","",'超上級(十一段～)'!F19)</f>
        <v>0</v>
      </c>
      <c r="S464" s="34">
        <f>IF(H464="不合格","",'超上級(十一段～)'!H19)</f>
        <v>0</v>
      </c>
      <c r="T464" s="34">
        <f>IF(H464="不合格","",'超上級(十一段～)'!J19)</f>
        <v>0</v>
      </c>
      <c r="U464" t="e">
        <f>IF(H464="不合格",0,VLOOKUP(H464,計算!$U$2:$V$62,2,FALSE))</f>
        <v>#N/A</v>
      </c>
      <c r="V464" t="e">
        <f>IF(U464=0,"不合格",VLOOKUP(U464,計算!$T$3:$V$63,2))</f>
        <v>#N/A</v>
      </c>
      <c r="W464" t="str">
        <f t="shared" si="64"/>
        <v/>
      </c>
      <c r="X464" t="e">
        <f t="shared" si="65"/>
        <v>#N/A</v>
      </c>
      <c r="Y464" t="str">
        <f>IF(D464="","",団体設定!$B$7)</f>
        <v/>
      </c>
      <c r="Z464" t="str">
        <f>IF(D464="","",団体設定!$B$8)</f>
        <v/>
      </c>
    </row>
    <row r="465" spans="1:26" x14ac:dyDescent="0.15">
      <c r="A465">
        <v>464</v>
      </c>
      <c r="B465" s="1" t="str">
        <f>IF(D465="","",'超上級(十一段～)'!B20)</f>
        <v/>
      </c>
      <c r="C465" s="1" t="str">
        <f>IF(D465="","",'超上級(十一段～)'!C20)</f>
        <v/>
      </c>
      <c r="D465" t="str">
        <f>'超上級(十一段～)'!D20&amp;'超上級(十一段～)'!E20</f>
        <v/>
      </c>
      <c r="E465" t="str">
        <f>IF(D465="","",'超上級(十一段～)'!F20&amp;"/"&amp;'超上級(十一段～)'!H20&amp;"/"&amp;'超上級(十一段～)'!J20)</f>
        <v/>
      </c>
      <c r="F465" s="34" t="str">
        <f>IF(D465="","",団体設定!$B$5&amp;"年"&amp;団体設定!$D$5&amp;団体設定!$E$5&amp;団体設定!$F$5&amp;団体設定!$G$5)</f>
        <v/>
      </c>
      <c r="G465" s="33" t="str">
        <f t="shared" si="59"/>
        <v/>
      </c>
      <c r="H465" t="str">
        <f>'超上級(十一段～)'!Z20</f>
        <v/>
      </c>
      <c r="I465" t="str">
        <f>IF(D465="","",VLOOKUP(H465,計算!$B$16:$C$219,2,FALSE))</f>
        <v/>
      </c>
      <c r="J465" s="44" t="s">
        <v>68</v>
      </c>
      <c r="K465">
        <f t="shared" si="60"/>
        <v>0</v>
      </c>
      <c r="L465" s="52" t="e">
        <f t="shared" si="61"/>
        <v>#VALUE!</v>
      </c>
      <c r="M465" t="e">
        <f t="shared" si="62"/>
        <v>#VALUE!</v>
      </c>
      <c r="N465" t="str">
        <f t="shared" si="63"/>
        <v/>
      </c>
      <c r="O465" s="34" t="str">
        <f t="shared" si="58"/>
        <v/>
      </c>
      <c r="P465" s="34">
        <f>IF(H465="不合格","",'超上級(十一段～)'!D20)</f>
        <v>0</v>
      </c>
      <c r="Q465" s="34">
        <f>IF(H465="不合格","",'超上級(十一段～)'!E20)</f>
        <v>0</v>
      </c>
      <c r="R465" s="34">
        <f>IF(H465="不合格","",'超上級(十一段～)'!F20)</f>
        <v>0</v>
      </c>
      <c r="S465" s="34">
        <f>IF(H465="不合格","",'超上級(十一段～)'!H20)</f>
        <v>0</v>
      </c>
      <c r="T465" s="34">
        <f>IF(H465="不合格","",'超上級(十一段～)'!J20)</f>
        <v>0</v>
      </c>
      <c r="U465" t="e">
        <f>IF(H465="不合格",0,VLOOKUP(H465,計算!$U$2:$V$62,2,FALSE))</f>
        <v>#N/A</v>
      </c>
      <c r="V465" t="e">
        <f>IF(U465=0,"不合格",VLOOKUP(U465,計算!$T$3:$V$63,2))</f>
        <v>#N/A</v>
      </c>
      <c r="W465" t="str">
        <f t="shared" si="64"/>
        <v/>
      </c>
      <c r="X465" t="e">
        <f t="shared" si="65"/>
        <v>#N/A</v>
      </c>
      <c r="Y465" t="str">
        <f>IF(D465="","",団体設定!$B$7)</f>
        <v/>
      </c>
      <c r="Z465" t="str">
        <f>IF(D465="","",団体設定!$B$8)</f>
        <v/>
      </c>
    </row>
    <row r="466" spans="1:26" x14ac:dyDescent="0.15">
      <c r="A466">
        <v>465</v>
      </c>
      <c r="B466" s="1" t="str">
        <f>IF(D466="","",'超上級(十一段～)'!B21)</f>
        <v/>
      </c>
      <c r="C466" s="1" t="str">
        <f>IF(D466="","",'超上級(十一段～)'!C21)</f>
        <v/>
      </c>
      <c r="D466" t="str">
        <f>'超上級(十一段～)'!D21&amp;'超上級(十一段～)'!E21</f>
        <v/>
      </c>
      <c r="E466" t="str">
        <f>IF(D466="","",'超上級(十一段～)'!F21&amp;"/"&amp;'超上級(十一段～)'!H21&amp;"/"&amp;'超上級(十一段～)'!J21)</f>
        <v/>
      </c>
      <c r="F466" s="34" t="str">
        <f>IF(D466="","",団体設定!$B$5&amp;"年"&amp;団体設定!$D$5&amp;団体設定!$E$5&amp;団体設定!$F$5&amp;団体設定!$G$5)</f>
        <v/>
      </c>
      <c r="G466" s="33" t="str">
        <f t="shared" si="59"/>
        <v/>
      </c>
      <c r="H466" t="str">
        <f>'超上級(十一段～)'!Z21</f>
        <v/>
      </c>
      <c r="I466" t="str">
        <f>IF(D466="","",VLOOKUP(H466,計算!$B$16:$C$219,2,FALSE))</f>
        <v/>
      </c>
      <c r="J466" s="44" t="s">
        <v>68</v>
      </c>
      <c r="K466">
        <f t="shared" si="60"/>
        <v>0</v>
      </c>
      <c r="L466" s="52" t="e">
        <f t="shared" si="61"/>
        <v>#VALUE!</v>
      </c>
      <c r="M466" t="e">
        <f t="shared" si="62"/>
        <v>#VALUE!</v>
      </c>
      <c r="N466" t="str">
        <f t="shared" si="63"/>
        <v/>
      </c>
      <c r="O466" s="34" t="str">
        <f t="shared" si="58"/>
        <v/>
      </c>
      <c r="P466" s="34">
        <f>IF(H466="不合格","",'超上級(十一段～)'!D21)</f>
        <v>0</v>
      </c>
      <c r="Q466" s="34">
        <f>IF(H466="不合格","",'超上級(十一段～)'!E21)</f>
        <v>0</v>
      </c>
      <c r="R466" s="34">
        <f>IF(H466="不合格","",'超上級(十一段～)'!F21)</f>
        <v>0</v>
      </c>
      <c r="S466" s="34">
        <f>IF(H466="不合格","",'超上級(十一段～)'!H21)</f>
        <v>0</v>
      </c>
      <c r="T466" s="34">
        <f>IF(H466="不合格","",'超上級(十一段～)'!J21)</f>
        <v>0</v>
      </c>
      <c r="U466" t="e">
        <f>IF(H466="不合格",0,VLOOKUP(H466,計算!$U$2:$V$62,2,FALSE))</f>
        <v>#N/A</v>
      </c>
      <c r="V466" t="e">
        <f>IF(U466=0,"不合格",VLOOKUP(U466,計算!$T$3:$V$63,2))</f>
        <v>#N/A</v>
      </c>
      <c r="W466" t="str">
        <f t="shared" si="64"/>
        <v/>
      </c>
      <c r="X466" t="e">
        <f t="shared" si="65"/>
        <v>#N/A</v>
      </c>
      <c r="Y466" t="str">
        <f>IF(D466="","",団体設定!$B$7)</f>
        <v/>
      </c>
      <c r="Z466" t="str">
        <f>IF(D466="","",団体設定!$B$8)</f>
        <v/>
      </c>
    </row>
    <row r="467" spans="1:26" x14ac:dyDescent="0.15">
      <c r="A467">
        <v>466</v>
      </c>
      <c r="B467" s="1" t="str">
        <f>IF(D467="","",'超上級(十一段～)'!B22)</f>
        <v/>
      </c>
      <c r="C467" s="1" t="str">
        <f>IF(D467="","",'超上級(十一段～)'!C22)</f>
        <v/>
      </c>
      <c r="D467" t="str">
        <f>'超上級(十一段～)'!D22&amp;'超上級(十一段～)'!E22</f>
        <v/>
      </c>
      <c r="E467" t="str">
        <f>IF(D467="","",'超上級(十一段～)'!F22&amp;"/"&amp;'超上級(十一段～)'!H22&amp;"/"&amp;'超上級(十一段～)'!J22)</f>
        <v/>
      </c>
      <c r="F467" s="34" t="str">
        <f>IF(D467="","",団体設定!$B$5&amp;"年"&amp;団体設定!$D$5&amp;団体設定!$E$5&amp;団体設定!$F$5&amp;団体設定!$G$5)</f>
        <v/>
      </c>
      <c r="G467" s="33" t="str">
        <f t="shared" si="59"/>
        <v/>
      </c>
      <c r="H467" t="str">
        <f>'超上級(十一段～)'!Z22</f>
        <v/>
      </c>
      <c r="I467" t="str">
        <f>IF(D467="","",VLOOKUP(H467,計算!$B$16:$C$219,2,FALSE))</f>
        <v/>
      </c>
      <c r="J467" s="44" t="s">
        <v>68</v>
      </c>
      <c r="K467">
        <f t="shared" si="60"/>
        <v>0</v>
      </c>
      <c r="L467" s="52" t="e">
        <f t="shared" si="61"/>
        <v>#VALUE!</v>
      </c>
      <c r="M467" t="e">
        <f t="shared" si="62"/>
        <v>#VALUE!</v>
      </c>
      <c r="N467" t="str">
        <f t="shared" si="63"/>
        <v/>
      </c>
      <c r="O467" s="34" t="str">
        <f t="shared" si="58"/>
        <v/>
      </c>
      <c r="P467" s="34">
        <f>IF(H467="不合格","",'超上級(十一段～)'!D22)</f>
        <v>0</v>
      </c>
      <c r="Q467" s="34">
        <f>IF(H467="不合格","",'超上級(十一段～)'!E22)</f>
        <v>0</v>
      </c>
      <c r="R467" s="34">
        <f>IF(H467="不合格","",'超上級(十一段～)'!F22)</f>
        <v>0</v>
      </c>
      <c r="S467" s="34">
        <f>IF(H467="不合格","",'超上級(十一段～)'!H22)</f>
        <v>0</v>
      </c>
      <c r="T467" s="34">
        <f>IF(H467="不合格","",'超上級(十一段～)'!J22)</f>
        <v>0</v>
      </c>
      <c r="U467" t="e">
        <f>IF(H467="不合格",0,VLOOKUP(H467,計算!$U$2:$V$62,2,FALSE))</f>
        <v>#N/A</v>
      </c>
      <c r="V467" t="e">
        <f>IF(U467=0,"不合格",VLOOKUP(U467,計算!$T$3:$V$63,2))</f>
        <v>#N/A</v>
      </c>
      <c r="W467" t="str">
        <f t="shared" si="64"/>
        <v/>
      </c>
      <c r="X467" t="e">
        <f t="shared" si="65"/>
        <v>#N/A</v>
      </c>
      <c r="Y467" t="str">
        <f>IF(D467="","",団体設定!$B$7)</f>
        <v/>
      </c>
      <c r="Z467" t="str">
        <f>IF(D467="","",団体設定!$B$8)</f>
        <v/>
      </c>
    </row>
    <row r="468" spans="1:26" x14ac:dyDescent="0.15">
      <c r="A468">
        <v>467</v>
      </c>
      <c r="B468" s="1" t="str">
        <f>IF(D468="","",'超上級(十一段～)'!B23)</f>
        <v/>
      </c>
      <c r="C468" s="1" t="str">
        <f>IF(D468="","",'超上級(十一段～)'!C23)</f>
        <v/>
      </c>
      <c r="D468" t="str">
        <f>'超上級(十一段～)'!D23&amp;'超上級(十一段～)'!E23</f>
        <v/>
      </c>
      <c r="E468" t="str">
        <f>IF(D468="","",'超上級(十一段～)'!F23&amp;"/"&amp;'超上級(十一段～)'!H23&amp;"/"&amp;'超上級(十一段～)'!J23)</f>
        <v/>
      </c>
      <c r="F468" s="34" t="str">
        <f>IF(D468="","",団体設定!$B$5&amp;"年"&amp;団体設定!$D$5&amp;団体設定!$E$5&amp;団体設定!$F$5&amp;団体設定!$G$5)</f>
        <v/>
      </c>
      <c r="G468" s="33" t="str">
        <f t="shared" si="59"/>
        <v/>
      </c>
      <c r="H468" t="str">
        <f>'超上級(十一段～)'!Z23</f>
        <v/>
      </c>
      <c r="I468" t="str">
        <f>IF(D468="","",VLOOKUP(H468,計算!$B$16:$C$219,2,FALSE))</f>
        <v/>
      </c>
      <c r="J468" s="44" t="s">
        <v>68</v>
      </c>
      <c r="K468">
        <f t="shared" si="60"/>
        <v>0</v>
      </c>
      <c r="L468" s="52" t="e">
        <f t="shared" si="61"/>
        <v>#VALUE!</v>
      </c>
      <c r="M468" t="e">
        <f t="shared" si="62"/>
        <v>#VALUE!</v>
      </c>
      <c r="N468" t="str">
        <f t="shared" si="63"/>
        <v/>
      </c>
      <c r="O468" s="34" t="str">
        <f t="shared" si="58"/>
        <v/>
      </c>
      <c r="P468" s="34">
        <f>IF(H468="不合格","",'超上級(十一段～)'!D23)</f>
        <v>0</v>
      </c>
      <c r="Q468" s="34">
        <f>IF(H468="不合格","",'超上級(十一段～)'!E23)</f>
        <v>0</v>
      </c>
      <c r="R468" s="34">
        <f>IF(H468="不合格","",'超上級(十一段～)'!F23)</f>
        <v>0</v>
      </c>
      <c r="S468" s="34">
        <f>IF(H468="不合格","",'超上級(十一段～)'!H23)</f>
        <v>0</v>
      </c>
      <c r="T468" s="34">
        <f>IF(H468="不合格","",'超上級(十一段～)'!J23)</f>
        <v>0</v>
      </c>
      <c r="U468" t="e">
        <f>IF(H468="不合格",0,VLOOKUP(H468,計算!$U$2:$V$62,2,FALSE))</f>
        <v>#N/A</v>
      </c>
      <c r="V468" t="e">
        <f>IF(U468=0,"不合格",VLOOKUP(U468,計算!$T$3:$V$63,2))</f>
        <v>#N/A</v>
      </c>
      <c r="W468" t="str">
        <f t="shared" si="64"/>
        <v/>
      </c>
      <c r="X468" t="e">
        <f t="shared" si="65"/>
        <v>#N/A</v>
      </c>
      <c r="Y468" t="str">
        <f>IF(D468="","",団体設定!$B$7)</f>
        <v/>
      </c>
      <c r="Z468" t="str">
        <f>IF(D468="","",団体設定!$B$8)</f>
        <v/>
      </c>
    </row>
    <row r="469" spans="1:26" x14ac:dyDescent="0.15">
      <c r="A469">
        <v>468</v>
      </c>
      <c r="B469" s="1" t="str">
        <f>IF(D469="","",'超上級(十一段～)'!B24)</f>
        <v/>
      </c>
      <c r="C469" s="1" t="str">
        <f>IF(D469="","",'超上級(十一段～)'!C24)</f>
        <v/>
      </c>
      <c r="D469" t="str">
        <f>'超上級(十一段～)'!D24&amp;'超上級(十一段～)'!E24</f>
        <v/>
      </c>
      <c r="E469" t="str">
        <f>IF(D469="","",'超上級(十一段～)'!F24&amp;"/"&amp;'超上級(十一段～)'!H24&amp;"/"&amp;'超上級(十一段～)'!J24)</f>
        <v/>
      </c>
      <c r="F469" s="34" t="str">
        <f>IF(D469="","",団体設定!$B$5&amp;"年"&amp;団体設定!$D$5&amp;団体設定!$E$5&amp;団体設定!$F$5&amp;団体設定!$G$5)</f>
        <v/>
      </c>
      <c r="G469" s="33" t="str">
        <f t="shared" si="59"/>
        <v/>
      </c>
      <c r="H469" t="str">
        <f>'超上級(十一段～)'!Z24</f>
        <v/>
      </c>
      <c r="I469" t="str">
        <f>IF(D469="","",VLOOKUP(H469,計算!$B$16:$C$219,2,FALSE))</f>
        <v/>
      </c>
      <c r="J469" s="44" t="s">
        <v>68</v>
      </c>
      <c r="K469">
        <f t="shared" si="60"/>
        <v>0</v>
      </c>
      <c r="L469" s="52" t="e">
        <f t="shared" si="61"/>
        <v>#VALUE!</v>
      </c>
      <c r="M469" t="e">
        <f t="shared" si="62"/>
        <v>#VALUE!</v>
      </c>
      <c r="N469" t="str">
        <f t="shared" si="63"/>
        <v/>
      </c>
      <c r="O469" s="34" t="str">
        <f t="shared" si="58"/>
        <v/>
      </c>
      <c r="P469" s="34">
        <f>IF(H469="不合格","",'超上級(十一段～)'!D24)</f>
        <v>0</v>
      </c>
      <c r="Q469" s="34">
        <f>IF(H469="不合格","",'超上級(十一段～)'!E24)</f>
        <v>0</v>
      </c>
      <c r="R469" s="34">
        <f>IF(H469="不合格","",'超上級(十一段～)'!F24)</f>
        <v>0</v>
      </c>
      <c r="S469" s="34">
        <f>IF(H469="不合格","",'超上級(十一段～)'!H24)</f>
        <v>0</v>
      </c>
      <c r="T469" s="34">
        <f>IF(H469="不合格","",'超上級(十一段～)'!J24)</f>
        <v>0</v>
      </c>
      <c r="U469" t="e">
        <f>IF(H469="不合格",0,VLOOKUP(H469,計算!$U$2:$V$62,2,FALSE))</f>
        <v>#N/A</v>
      </c>
      <c r="V469" t="e">
        <f>IF(U469=0,"不合格",VLOOKUP(U469,計算!$T$3:$V$63,2))</f>
        <v>#N/A</v>
      </c>
      <c r="W469" t="str">
        <f t="shared" si="64"/>
        <v/>
      </c>
      <c r="X469" t="e">
        <f t="shared" si="65"/>
        <v>#N/A</v>
      </c>
      <c r="Y469" t="str">
        <f>IF(D469="","",団体設定!$B$7)</f>
        <v/>
      </c>
      <c r="Z469" t="str">
        <f>IF(D469="","",団体設定!$B$8)</f>
        <v/>
      </c>
    </row>
    <row r="470" spans="1:26" x14ac:dyDescent="0.15">
      <c r="A470">
        <v>469</v>
      </c>
      <c r="B470" s="1" t="str">
        <f>IF(D470="","",'超上級(十一段～)'!B25)</f>
        <v/>
      </c>
      <c r="C470" s="1" t="str">
        <f>IF(D470="","",'超上級(十一段～)'!C25)</f>
        <v/>
      </c>
      <c r="D470" t="str">
        <f>'超上級(十一段～)'!D25&amp;'超上級(十一段～)'!E25</f>
        <v/>
      </c>
      <c r="E470" t="str">
        <f>IF(D470="","",'超上級(十一段～)'!F25&amp;"/"&amp;'超上級(十一段～)'!H25&amp;"/"&amp;'超上級(十一段～)'!J25)</f>
        <v/>
      </c>
      <c r="F470" s="34" t="str">
        <f>IF(D470="","",団体設定!$B$5&amp;"年"&amp;団体設定!$D$5&amp;団体設定!$E$5&amp;団体設定!$F$5&amp;団体設定!$G$5)</f>
        <v/>
      </c>
      <c r="G470" s="33" t="str">
        <f t="shared" si="59"/>
        <v/>
      </c>
      <c r="H470" t="str">
        <f>'超上級(十一段～)'!Z25</f>
        <v/>
      </c>
      <c r="I470" t="str">
        <f>IF(D470="","",VLOOKUP(H470,計算!$B$16:$C$219,2,FALSE))</f>
        <v/>
      </c>
      <c r="J470" s="44" t="s">
        <v>68</v>
      </c>
      <c r="K470">
        <f t="shared" si="60"/>
        <v>0</v>
      </c>
      <c r="L470" s="52" t="e">
        <f t="shared" si="61"/>
        <v>#VALUE!</v>
      </c>
      <c r="M470" t="e">
        <f t="shared" si="62"/>
        <v>#VALUE!</v>
      </c>
      <c r="N470" t="str">
        <f t="shared" si="63"/>
        <v/>
      </c>
      <c r="O470" s="34" t="str">
        <f t="shared" si="58"/>
        <v/>
      </c>
      <c r="P470" s="34">
        <f>IF(H470="不合格","",'超上級(十一段～)'!D25)</f>
        <v>0</v>
      </c>
      <c r="Q470" s="34">
        <f>IF(H470="不合格","",'超上級(十一段～)'!E25)</f>
        <v>0</v>
      </c>
      <c r="R470" s="34">
        <f>IF(H470="不合格","",'超上級(十一段～)'!F25)</f>
        <v>0</v>
      </c>
      <c r="S470" s="34">
        <f>IF(H470="不合格","",'超上級(十一段～)'!H25)</f>
        <v>0</v>
      </c>
      <c r="T470" s="34">
        <f>IF(H470="不合格","",'超上級(十一段～)'!J25)</f>
        <v>0</v>
      </c>
      <c r="U470" t="e">
        <f>IF(H470="不合格",0,VLOOKUP(H470,計算!$U$2:$V$62,2,FALSE))</f>
        <v>#N/A</v>
      </c>
      <c r="V470" t="e">
        <f>IF(U470=0,"不合格",VLOOKUP(U470,計算!$T$3:$V$63,2))</f>
        <v>#N/A</v>
      </c>
      <c r="W470" t="str">
        <f t="shared" si="64"/>
        <v/>
      </c>
      <c r="X470" t="e">
        <f t="shared" si="65"/>
        <v>#N/A</v>
      </c>
      <c r="Y470" t="str">
        <f>IF(D470="","",団体設定!$B$7)</f>
        <v/>
      </c>
      <c r="Z470" t="str">
        <f>IF(D470="","",団体設定!$B$8)</f>
        <v/>
      </c>
    </row>
    <row r="471" spans="1:26" x14ac:dyDescent="0.15">
      <c r="A471">
        <v>470</v>
      </c>
      <c r="B471" s="1" t="str">
        <f>IF(D471="","",'超上級(十一段～)'!B26)</f>
        <v/>
      </c>
      <c r="C471" s="1" t="str">
        <f>IF(D471="","",'超上級(十一段～)'!C26)</f>
        <v/>
      </c>
      <c r="D471" t="str">
        <f>'超上級(十一段～)'!D26&amp;'超上級(十一段～)'!E26</f>
        <v/>
      </c>
      <c r="E471" t="str">
        <f>IF(D471="","",'超上級(十一段～)'!F26&amp;"/"&amp;'超上級(十一段～)'!H26&amp;"/"&amp;'超上級(十一段～)'!J26)</f>
        <v/>
      </c>
      <c r="F471" s="34" t="str">
        <f>IF(D471="","",団体設定!$B$5&amp;"年"&amp;団体設定!$D$5&amp;団体設定!$E$5&amp;団体設定!$F$5&amp;団体設定!$G$5)</f>
        <v/>
      </c>
      <c r="G471" s="33" t="str">
        <f t="shared" si="59"/>
        <v/>
      </c>
      <c r="H471" t="str">
        <f>'超上級(十一段～)'!Z26</f>
        <v/>
      </c>
      <c r="I471" t="str">
        <f>IF(D471="","",VLOOKUP(H471,計算!$B$16:$C$219,2,FALSE))</f>
        <v/>
      </c>
      <c r="J471" s="44" t="s">
        <v>68</v>
      </c>
      <c r="K471">
        <f t="shared" si="60"/>
        <v>0</v>
      </c>
      <c r="L471" s="52" t="e">
        <f t="shared" si="61"/>
        <v>#VALUE!</v>
      </c>
      <c r="M471" t="e">
        <f t="shared" si="62"/>
        <v>#VALUE!</v>
      </c>
      <c r="N471" t="str">
        <f t="shared" si="63"/>
        <v/>
      </c>
      <c r="O471" s="34" t="str">
        <f t="shared" si="58"/>
        <v/>
      </c>
      <c r="P471" s="34">
        <f>IF(H471="不合格","",'超上級(十一段～)'!D26)</f>
        <v>0</v>
      </c>
      <c r="Q471" s="34">
        <f>IF(H471="不合格","",'超上級(十一段～)'!E26)</f>
        <v>0</v>
      </c>
      <c r="R471" s="34">
        <f>IF(H471="不合格","",'超上級(十一段～)'!F26)</f>
        <v>0</v>
      </c>
      <c r="S471" s="34">
        <f>IF(H471="不合格","",'超上級(十一段～)'!H26)</f>
        <v>0</v>
      </c>
      <c r="T471" s="34">
        <f>IF(H471="不合格","",'超上級(十一段～)'!J26)</f>
        <v>0</v>
      </c>
      <c r="U471" t="e">
        <f>IF(H471="不合格",0,VLOOKUP(H471,計算!$U$2:$V$62,2,FALSE))</f>
        <v>#N/A</v>
      </c>
      <c r="V471" t="e">
        <f>IF(U471=0,"不合格",VLOOKUP(U471,計算!$T$3:$V$63,2))</f>
        <v>#N/A</v>
      </c>
      <c r="W471" t="str">
        <f t="shared" si="64"/>
        <v/>
      </c>
      <c r="X471" t="e">
        <f t="shared" si="65"/>
        <v>#N/A</v>
      </c>
      <c r="Y471" t="str">
        <f>IF(D471="","",団体設定!$B$7)</f>
        <v/>
      </c>
      <c r="Z471" t="str">
        <f>IF(D471="","",団体設定!$B$8)</f>
        <v/>
      </c>
    </row>
    <row r="472" spans="1:26" x14ac:dyDescent="0.15">
      <c r="A472">
        <v>471</v>
      </c>
      <c r="B472" s="1" t="str">
        <f>IF(D472="","",'超上級(十一段～)'!B27)</f>
        <v/>
      </c>
      <c r="C472" s="1" t="str">
        <f>IF(D472="","",'超上級(十一段～)'!C27)</f>
        <v/>
      </c>
      <c r="D472" t="str">
        <f>'超上級(十一段～)'!D27&amp;'超上級(十一段～)'!E27</f>
        <v/>
      </c>
      <c r="E472" t="str">
        <f>IF(D472="","",'超上級(十一段～)'!F27&amp;"/"&amp;'超上級(十一段～)'!H27&amp;"/"&amp;'超上級(十一段～)'!J27)</f>
        <v/>
      </c>
      <c r="F472" s="34" t="str">
        <f>IF(D472="","",団体設定!$B$5&amp;"年"&amp;団体設定!$D$5&amp;団体設定!$E$5&amp;団体設定!$F$5&amp;団体設定!$G$5)</f>
        <v/>
      </c>
      <c r="G472" s="33" t="str">
        <f t="shared" si="59"/>
        <v/>
      </c>
      <c r="H472" t="str">
        <f>'超上級(十一段～)'!Z27</f>
        <v/>
      </c>
      <c r="I472" t="str">
        <f>IF(D472="","",VLOOKUP(H472,計算!$B$16:$C$219,2,FALSE))</f>
        <v/>
      </c>
      <c r="J472" s="44" t="s">
        <v>68</v>
      </c>
      <c r="K472">
        <f t="shared" si="60"/>
        <v>0</v>
      </c>
      <c r="L472" s="52" t="e">
        <f t="shared" si="61"/>
        <v>#VALUE!</v>
      </c>
      <c r="M472" t="e">
        <f t="shared" si="62"/>
        <v>#VALUE!</v>
      </c>
      <c r="N472" t="str">
        <f t="shared" si="63"/>
        <v/>
      </c>
      <c r="O472" s="34" t="str">
        <f t="shared" ref="O472:O535" si="66">IF(H472="不合格","",C472)</f>
        <v/>
      </c>
      <c r="P472" s="34">
        <f>IF(H472="不合格","",'超上級(十一段～)'!D27)</f>
        <v>0</v>
      </c>
      <c r="Q472" s="34">
        <f>IF(H472="不合格","",'超上級(十一段～)'!E27)</f>
        <v>0</v>
      </c>
      <c r="R472" s="34">
        <f>IF(H472="不合格","",'超上級(十一段～)'!F27)</f>
        <v>0</v>
      </c>
      <c r="S472" s="34">
        <f>IF(H472="不合格","",'超上級(十一段～)'!H27)</f>
        <v>0</v>
      </c>
      <c r="T472" s="34">
        <f>IF(H472="不合格","",'超上級(十一段～)'!J27)</f>
        <v>0</v>
      </c>
      <c r="U472" t="e">
        <f>IF(H472="不合格",0,VLOOKUP(H472,計算!$U$2:$V$62,2,FALSE))</f>
        <v>#N/A</v>
      </c>
      <c r="V472" t="e">
        <f>IF(U472=0,"不合格",VLOOKUP(U472,計算!$T$3:$V$63,2))</f>
        <v>#N/A</v>
      </c>
      <c r="W472" t="str">
        <f t="shared" si="64"/>
        <v/>
      </c>
      <c r="X472" t="e">
        <f t="shared" si="65"/>
        <v>#N/A</v>
      </c>
      <c r="Y472" t="str">
        <f>IF(D472="","",団体設定!$B$7)</f>
        <v/>
      </c>
      <c r="Z472" t="str">
        <f>IF(D472="","",団体設定!$B$8)</f>
        <v/>
      </c>
    </row>
    <row r="473" spans="1:26" x14ac:dyDescent="0.15">
      <c r="A473">
        <v>472</v>
      </c>
      <c r="B473" s="1" t="str">
        <f>IF(D473="","",'超上級(十一段～)'!B28)</f>
        <v/>
      </c>
      <c r="C473" s="1" t="str">
        <f>IF(D473="","",'超上級(十一段～)'!C28)</f>
        <v/>
      </c>
      <c r="D473" t="str">
        <f>'超上級(十一段～)'!D28&amp;'超上級(十一段～)'!E28</f>
        <v/>
      </c>
      <c r="E473" t="str">
        <f>IF(D473="","",'超上級(十一段～)'!F28&amp;"/"&amp;'超上級(十一段～)'!H28&amp;"/"&amp;'超上級(十一段～)'!J28)</f>
        <v/>
      </c>
      <c r="F473" s="34" t="str">
        <f>IF(D473="","",団体設定!$B$5&amp;"年"&amp;団体設定!$D$5&amp;団体設定!$E$5&amp;団体設定!$F$5&amp;団体設定!$G$5)</f>
        <v/>
      </c>
      <c r="G473" s="33" t="str">
        <f t="shared" si="59"/>
        <v/>
      </c>
      <c r="H473" t="str">
        <f>'超上級(十一段～)'!Z28</f>
        <v/>
      </c>
      <c r="I473" t="str">
        <f>IF(D473="","",VLOOKUP(H473,計算!$B$16:$C$219,2,FALSE))</f>
        <v/>
      </c>
      <c r="J473" s="44" t="s">
        <v>68</v>
      </c>
      <c r="K473">
        <f t="shared" si="60"/>
        <v>0</v>
      </c>
      <c r="L473" s="52" t="e">
        <f t="shared" si="61"/>
        <v>#VALUE!</v>
      </c>
      <c r="M473" t="e">
        <f t="shared" si="62"/>
        <v>#VALUE!</v>
      </c>
      <c r="N473" t="str">
        <f t="shared" si="63"/>
        <v/>
      </c>
      <c r="O473" s="34" t="str">
        <f t="shared" si="66"/>
        <v/>
      </c>
      <c r="P473" s="34">
        <f>IF(H473="不合格","",'超上級(十一段～)'!D28)</f>
        <v>0</v>
      </c>
      <c r="Q473" s="34">
        <f>IF(H473="不合格","",'超上級(十一段～)'!E28)</f>
        <v>0</v>
      </c>
      <c r="R473" s="34">
        <f>IF(H473="不合格","",'超上級(十一段～)'!F28)</f>
        <v>0</v>
      </c>
      <c r="S473" s="34">
        <f>IF(H473="不合格","",'超上級(十一段～)'!H28)</f>
        <v>0</v>
      </c>
      <c r="T473" s="34">
        <f>IF(H473="不合格","",'超上級(十一段～)'!J28)</f>
        <v>0</v>
      </c>
      <c r="U473" t="e">
        <f>IF(H473="不合格",0,VLOOKUP(H473,計算!$U$2:$V$62,2,FALSE))</f>
        <v>#N/A</v>
      </c>
      <c r="V473" t="e">
        <f>IF(U473=0,"不合格",VLOOKUP(U473,計算!$T$3:$V$63,2))</f>
        <v>#N/A</v>
      </c>
      <c r="W473" t="str">
        <f t="shared" si="64"/>
        <v/>
      </c>
      <c r="X473" t="e">
        <f t="shared" si="65"/>
        <v>#N/A</v>
      </c>
      <c r="Y473" t="str">
        <f>IF(D473="","",団体設定!$B$7)</f>
        <v/>
      </c>
      <c r="Z473" t="str">
        <f>IF(D473="","",団体設定!$B$8)</f>
        <v/>
      </c>
    </row>
    <row r="474" spans="1:26" x14ac:dyDescent="0.15">
      <c r="A474">
        <v>473</v>
      </c>
      <c r="B474" s="1" t="str">
        <f>IF(D474="","",'超上級(十一段～)'!B29)</f>
        <v/>
      </c>
      <c r="C474" s="1" t="str">
        <f>IF(D474="","",'超上級(十一段～)'!C29)</f>
        <v/>
      </c>
      <c r="D474" t="str">
        <f>'超上級(十一段～)'!D29&amp;'超上級(十一段～)'!E29</f>
        <v/>
      </c>
      <c r="E474" t="str">
        <f>IF(D474="","",'超上級(十一段～)'!F29&amp;"/"&amp;'超上級(十一段～)'!H29&amp;"/"&amp;'超上級(十一段～)'!J29)</f>
        <v/>
      </c>
      <c r="F474" s="34" t="str">
        <f>IF(D474="","",団体設定!$B$5&amp;"年"&amp;団体設定!$D$5&amp;団体設定!$E$5&amp;団体設定!$F$5&amp;団体設定!$G$5)</f>
        <v/>
      </c>
      <c r="G474" s="33" t="str">
        <f t="shared" si="59"/>
        <v/>
      </c>
      <c r="H474" t="str">
        <f>'超上級(十一段～)'!Z29</f>
        <v/>
      </c>
      <c r="I474" t="str">
        <f>IF(D474="","",VLOOKUP(H474,計算!$B$16:$C$219,2,FALSE))</f>
        <v/>
      </c>
      <c r="J474" s="44" t="s">
        <v>68</v>
      </c>
      <c r="K474">
        <f t="shared" si="60"/>
        <v>0</v>
      </c>
      <c r="L474" s="52" t="e">
        <f t="shared" si="61"/>
        <v>#VALUE!</v>
      </c>
      <c r="M474" t="e">
        <f t="shared" si="62"/>
        <v>#VALUE!</v>
      </c>
      <c r="N474" t="str">
        <f t="shared" si="63"/>
        <v/>
      </c>
      <c r="O474" s="34" t="str">
        <f t="shared" si="66"/>
        <v/>
      </c>
      <c r="P474" s="34">
        <f>IF(H474="不合格","",'超上級(十一段～)'!D29)</f>
        <v>0</v>
      </c>
      <c r="Q474" s="34">
        <f>IF(H474="不合格","",'超上級(十一段～)'!E29)</f>
        <v>0</v>
      </c>
      <c r="R474" s="34">
        <f>IF(H474="不合格","",'超上級(十一段～)'!F29)</f>
        <v>0</v>
      </c>
      <c r="S474" s="34">
        <f>IF(H474="不合格","",'超上級(十一段～)'!H29)</f>
        <v>0</v>
      </c>
      <c r="T474" s="34">
        <f>IF(H474="不合格","",'超上級(十一段～)'!J29)</f>
        <v>0</v>
      </c>
      <c r="U474" t="e">
        <f>IF(H474="不合格",0,VLOOKUP(H474,計算!$U$2:$V$62,2,FALSE))</f>
        <v>#N/A</v>
      </c>
      <c r="V474" t="e">
        <f>IF(U474=0,"不合格",VLOOKUP(U474,計算!$T$3:$V$63,2))</f>
        <v>#N/A</v>
      </c>
      <c r="W474" t="str">
        <f t="shared" si="64"/>
        <v/>
      </c>
      <c r="X474" t="e">
        <f t="shared" si="65"/>
        <v>#N/A</v>
      </c>
      <c r="Y474" t="str">
        <f>IF(D474="","",団体設定!$B$7)</f>
        <v/>
      </c>
      <c r="Z474" t="str">
        <f>IF(D474="","",団体設定!$B$8)</f>
        <v/>
      </c>
    </row>
    <row r="475" spans="1:26" x14ac:dyDescent="0.15">
      <c r="A475">
        <v>474</v>
      </c>
      <c r="B475" s="1" t="str">
        <f>IF(D475="","",'超上級(十一段～)'!B30)</f>
        <v/>
      </c>
      <c r="C475" s="1" t="str">
        <f>IF(D475="","",'超上級(十一段～)'!C30)</f>
        <v/>
      </c>
      <c r="D475" t="str">
        <f>'超上級(十一段～)'!D30&amp;'超上級(十一段～)'!E30</f>
        <v/>
      </c>
      <c r="E475" t="str">
        <f>IF(D475="","",'超上級(十一段～)'!F30&amp;"/"&amp;'超上級(十一段～)'!H30&amp;"/"&amp;'超上級(十一段～)'!J30)</f>
        <v/>
      </c>
      <c r="F475" s="34" t="str">
        <f>IF(D475="","",団体設定!$B$5&amp;"年"&amp;団体設定!$D$5&amp;団体設定!$E$5&amp;団体設定!$F$5&amp;団体設定!$G$5)</f>
        <v/>
      </c>
      <c r="G475" s="33" t="str">
        <f t="shared" si="59"/>
        <v/>
      </c>
      <c r="H475" t="str">
        <f>'超上級(十一段～)'!Z30</f>
        <v/>
      </c>
      <c r="I475" t="str">
        <f>IF(D475="","",VLOOKUP(H475,計算!$B$16:$C$219,2,FALSE))</f>
        <v/>
      </c>
      <c r="J475" s="44" t="s">
        <v>68</v>
      </c>
      <c r="K475">
        <f t="shared" si="60"/>
        <v>0</v>
      </c>
      <c r="L475" s="52" t="e">
        <f t="shared" si="61"/>
        <v>#VALUE!</v>
      </c>
      <c r="M475" t="e">
        <f t="shared" si="62"/>
        <v>#VALUE!</v>
      </c>
      <c r="N475" t="str">
        <f t="shared" si="63"/>
        <v/>
      </c>
      <c r="O475" s="34" t="str">
        <f t="shared" si="66"/>
        <v/>
      </c>
      <c r="P475" s="34">
        <f>IF(H475="不合格","",'超上級(十一段～)'!D30)</f>
        <v>0</v>
      </c>
      <c r="Q475" s="34">
        <f>IF(H475="不合格","",'超上級(十一段～)'!E30)</f>
        <v>0</v>
      </c>
      <c r="R475" s="34">
        <f>IF(H475="不合格","",'超上級(十一段～)'!F30)</f>
        <v>0</v>
      </c>
      <c r="S475" s="34">
        <f>IF(H475="不合格","",'超上級(十一段～)'!H30)</f>
        <v>0</v>
      </c>
      <c r="T475" s="34">
        <f>IF(H475="不合格","",'超上級(十一段～)'!J30)</f>
        <v>0</v>
      </c>
      <c r="U475" t="e">
        <f>IF(H475="不合格",0,VLOOKUP(H475,計算!$U$2:$V$62,2,FALSE))</f>
        <v>#N/A</v>
      </c>
      <c r="V475" t="e">
        <f>IF(U475=0,"不合格",VLOOKUP(U475,計算!$T$3:$V$63,2))</f>
        <v>#N/A</v>
      </c>
      <c r="W475" t="str">
        <f t="shared" si="64"/>
        <v/>
      </c>
      <c r="X475" t="e">
        <f t="shared" si="65"/>
        <v>#N/A</v>
      </c>
      <c r="Y475" t="str">
        <f>IF(D475="","",団体設定!$B$7)</f>
        <v/>
      </c>
      <c r="Z475" t="str">
        <f>IF(D475="","",団体設定!$B$8)</f>
        <v/>
      </c>
    </row>
    <row r="476" spans="1:26" x14ac:dyDescent="0.15">
      <c r="A476">
        <v>475</v>
      </c>
      <c r="B476" s="1" t="str">
        <f>IF(D476="","",'超上級(十一段～)'!B31)</f>
        <v/>
      </c>
      <c r="C476" s="1" t="str">
        <f>IF(D476="","",'超上級(十一段～)'!C31)</f>
        <v/>
      </c>
      <c r="D476" t="str">
        <f>'超上級(十一段～)'!D31&amp;'超上級(十一段～)'!E31</f>
        <v/>
      </c>
      <c r="E476" t="str">
        <f>IF(D476="","",'超上級(十一段～)'!F31&amp;"/"&amp;'超上級(十一段～)'!H31&amp;"/"&amp;'超上級(十一段～)'!J31)</f>
        <v/>
      </c>
      <c r="F476" s="34" t="str">
        <f>IF(D476="","",団体設定!$B$5&amp;"年"&amp;団体設定!$D$5&amp;団体設定!$E$5&amp;団体設定!$F$5&amp;団体設定!$G$5)</f>
        <v/>
      </c>
      <c r="G476" s="33" t="str">
        <f t="shared" si="59"/>
        <v/>
      </c>
      <c r="H476" t="str">
        <f>'超上級(十一段～)'!Z31</f>
        <v/>
      </c>
      <c r="I476" t="str">
        <f>IF(D476="","",VLOOKUP(H476,計算!$B$16:$C$219,2,FALSE))</f>
        <v/>
      </c>
      <c r="J476" s="44" t="s">
        <v>68</v>
      </c>
      <c r="K476">
        <f t="shared" si="60"/>
        <v>0</v>
      </c>
      <c r="L476" s="52" t="e">
        <f t="shared" si="61"/>
        <v>#VALUE!</v>
      </c>
      <c r="M476" t="e">
        <f t="shared" si="62"/>
        <v>#VALUE!</v>
      </c>
      <c r="N476" t="str">
        <f t="shared" si="63"/>
        <v/>
      </c>
      <c r="O476" s="34" t="str">
        <f t="shared" si="66"/>
        <v/>
      </c>
      <c r="P476" s="34">
        <f>IF(H476="不合格","",'超上級(十一段～)'!D31)</f>
        <v>0</v>
      </c>
      <c r="Q476" s="34">
        <f>IF(H476="不合格","",'超上級(十一段～)'!E31)</f>
        <v>0</v>
      </c>
      <c r="R476" s="34">
        <f>IF(H476="不合格","",'超上級(十一段～)'!F31)</f>
        <v>0</v>
      </c>
      <c r="S476" s="34">
        <f>IF(H476="不合格","",'超上級(十一段～)'!H31)</f>
        <v>0</v>
      </c>
      <c r="T476" s="34">
        <f>IF(H476="不合格","",'超上級(十一段～)'!J31)</f>
        <v>0</v>
      </c>
      <c r="U476" t="e">
        <f>IF(H476="不合格",0,VLOOKUP(H476,計算!$U$2:$V$62,2,FALSE))</f>
        <v>#N/A</v>
      </c>
      <c r="V476" t="e">
        <f>IF(U476=0,"不合格",VLOOKUP(U476,計算!$T$3:$V$63,2))</f>
        <v>#N/A</v>
      </c>
      <c r="W476" t="str">
        <f t="shared" si="64"/>
        <v/>
      </c>
      <c r="X476" t="e">
        <f t="shared" si="65"/>
        <v>#N/A</v>
      </c>
      <c r="Y476" t="str">
        <f>IF(D476="","",団体設定!$B$7)</f>
        <v/>
      </c>
      <c r="Z476" t="str">
        <f>IF(D476="","",団体設定!$B$8)</f>
        <v/>
      </c>
    </row>
    <row r="477" spans="1:26" x14ac:dyDescent="0.15">
      <c r="A477">
        <v>476</v>
      </c>
      <c r="B477" s="1" t="str">
        <f>IF(D477="","",'超上級(十一段～)'!B32)</f>
        <v/>
      </c>
      <c r="C477" s="1" t="str">
        <f>IF(D477="","",'超上級(十一段～)'!C32)</f>
        <v/>
      </c>
      <c r="D477" t="str">
        <f>'超上級(十一段～)'!D32&amp;'超上級(十一段～)'!E32</f>
        <v/>
      </c>
      <c r="E477" t="str">
        <f>IF(D477="","",'超上級(十一段～)'!F32&amp;"/"&amp;'超上級(十一段～)'!H32&amp;"/"&amp;'超上級(十一段～)'!J32)</f>
        <v/>
      </c>
      <c r="F477" s="34" t="str">
        <f>IF(D477="","",団体設定!$B$5&amp;"年"&amp;団体設定!$D$5&amp;団体設定!$E$5&amp;団体設定!$F$5&amp;団体設定!$G$5)</f>
        <v/>
      </c>
      <c r="G477" s="33" t="str">
        <f t="shared" si="59"/>
        <v/>
      </c>
      <c r="H477" t="str">
        <f>'超上級(十一段～)'!Z32</f>
        <v/>
      </c>
      <c r="I477" t="str">
        <f>IF(D477="","",VLOOKUP(H477,計算!$B$16:$C$219,2,FALSE))</f>
        <v/>
      </c>
      <c r="J477" s="44" t="s">
        <v>68</v>
      </c>
      <c r="K477">
        <f t="shared" si="60"/>
        <v>0</v>
      </c>
      <c r="L477" s="52" t="e">
        <f t="shared" si="61"/>
        <v>#VALUE!</v>
      </c>
      <c r="M477" t="e">
        <f t="shared" si="62"/>
        <v>#VALUE!</v>
      </c>
      <c r="N477" t="str">
        <f t="shared" si="63"/>
        <v/>
      </c>
      <c r="O477" s="34" t="str">
        <f t="shared" si="66"/>
        <v/>
      </c>
      <c r="P477" s="34">
        <f>IF(H477="不合格","",'超上級(十一段～)'!D32)</f>
        <v>0</v>
      </c>
      <c r="Q477" s="34">
        <f>IF(H477="不合格","",'超上級(十一段～)'!E32)</f>
        <v>0</v>
      </c>
      <c r="R477" s="34">
        <f>IF(H477="不合格","",'超上級(十一段～)'!F32)</f>
        <v>0</v>
      </c>
      <c r="S477" s="34">
        <f>IF(H477="不合格","",'超上級(十一段～)'!H32)</f>
        <v>0</v>
      </c>
      <c r="T477" s="34">
        <f>IF(H477="不合格","",'超上級(十一段～)'!J32)</f>
        <v>0</v>
      </c>
      <c r="U477" t="e">
        <f>IF(H477="不合格",0,VLOOKUP(H477,計算!$U$2:$V$62,2,FALSE))</f>
        <v>#N/A</v>
      </c>
      <c r="V477" t="e">
        <f>IF(U477=0,"不合格",VLOOKUP(U477,計算!$T$3:$V$63,2))</f>
        <v>#N/A</v>
      </c>
      <c r="W477" t="str">
        <f t="shared" si="64"/>
        <v/>
      </c>
      <c r="X477" t="e">
        <f t="shared" si="65"/>
        <v>#N/A</v>
      </c>
      <c r="Y477" t="str">
        <f>IF(D477="","",団体設定!$B$7)</f>
        <v/>
      </c>
      <c r="Z477" t="str">
        <f>IF(D477="","",団体設定!$B$8)</f>
        <v/>
      </c>
    </row>
    <row r="478" spans="1:26" x14ac:dyDescent="0.15">
      <c r="A478">
        <v>477</v>
      </c>
      <c r="B478" s="1" t="str">
        <f>IF(D478="","",'超上級(十一段～)'!B33)</f>
        <v/>
      </c>
      <c r="C478" s="1" t="str">
        <f>IF(D478="","",'超上級(十一段～)'!C33)</f>
        <v/>
      </c>
      <c r="D478" t="str">
        <f>'超上級(十一段～)'!D33&amp;'超上級(十一段～)'!E33</f>
        <v/>
      </c>
      <c r="E478" t="str">
        <f>IF(D478="","",'超上級(十一段～)'!F33&amp;"/"&amp;'超上級(十一段～)'!H33&amp;"/"&amp;'超上級(十一段～)'!J33)</f>
        <v/>
      </c>
      <c r="F478" s="34" t="str">
        <f>IF(D478="","",団体設定!$B$5&amp;"年"&amp;団体設定!$D$5&amp;団体設定!$E$5&amp;団体設定!$F$5&amp;団体設定!$G$5)</f>
        <v/>
      </c>
      <c r="G478" s="33" t="str">
        <f t="shared" si="59"/>
        <v/>
      </c>
      <c r="H478" t="str">
        <f>'超上級(十一段～)'!Z33</f>
        <v/>
      </c>
      <c r="I478" t="str">
        <f>IF(D478="","",VLOOKUP(H478,計算!$B$16:$C$219,2,FALSE))</f>
        <v/>
      </c>
      <c r="J478" s="44" t="s">
        <v>68</v>
      </c>
      <c r="K478">
        <f t="shared" si="60"/>
        <v>0</v>
      </c>
      <c r="L478" s="52" t="e">
        <f t="shared" si="61"/>
        <v>#VALUE!</v>
      </c>
      <c r="M478" t="e">
        <f t="shared" si="62"/>
        <v>#VALUE!</v>
      </c>
      <c r="N478" t="str">
        <f t="shared" si="63"/>
        <v/>
      </c>
      <c r="O478" s="34" t="str">
        <f t="shared" si="66"/>
        <v/>
      </c>
      <c r="P478" s="34">
        <f>IF(H478="不合格","",'超上級(十一段～)'!D33)</f>
        <v>0</v>
      </c>
      <c r="Q478" s="34">
        <f>IF(H478="不合格","",'超上級(十一段～)'!E33)</f>
        <v>0</v>
      </c>
      <c r="R478" s="34">
        <f>IF(H478="不合格","",'超上級(十一段～)'!F33)</f>
        <v>0</v>
      </c>
      <c r="S478" s="34">
        <f>IF(H478="不合格","",'超上級(十一段～)'!H33)</f>
        <v>0</v>
      </c>
      <c r="T478" s="34">
        <f>IF(H478="不合格","",'超上級(十一段～)'!J33)</f>
        <v>0</v>
      </c>
      <c r="U478" t="e">
        <f>IF(H478="不合格",0,VLOOKUP(H478,計算!$U$2:$V$62,2,FALSE))</f>
        <v>#N/A</v>
      </c>
      <c r="V478" t="e">
        <f>IF(U478=0,"不合格",VLOOKUP(U478,計算!$T$3:$V$63,2))</f>
        <v>#N/A</v>
      </c>
      <c r="W478" t="str">
        <f t="shared" si="64"/>
        <v/>
      </c>
      <c r="X478" t="e">
        <f t="shared" si="65"/>
        <v>#N/A</v>
      </c>
      <c r="Y478" t="str">
        <f>IF(D478="","",団体設定!$B$7)</f>
        <v/>
      </c>
      <c r="Z478" t="str">
        <f>IF(D478="","",団体設定!$B$8)</f>
        <v/>
      </c>
    </row>
    <row r="479" spans="1:26" x14ac:dyDescent="0.15">
      <c r="A479">
        <v>478</v>
      </c>
      <c r="B479" s="1" t="str">
        <f>IF(D479="","",'超上級(十一段～)'!B34)</f>
        <v/>
      </c>
      <c r="C479" s="1" t="str">
        <f>IF(D479="","",'超上級(十一段～)'!C34)</f>
        <v/>
      </c>
      <c r="D479" t="str">
        <f>'超上級(十一段～)'!D34&amp;'超上級(十一段～)'!E34</f>
        <v/>
      </c>
      <c r="E479" t="str">
        <f>IF(D479="","",'超上級(十一段～)'!F34&amp;"/"&amp;'超上級(十一段～)'!H34&amp;"/"&amp;'超上級(十一段～)'!J34)</f>
        <v/>
      </c>
      <c r="F479" s="34" t="str">
        <f>IF(D479="","",団体設定!$B$5&amp;"年"&amp;団体設定!$D$5&amp;団体設定!$E$5&amp;団体設定!$F$5&amp;団体設定!$G$5)</f>
        <v/>
      </c>
      <c r="G479" s="33" t="str">
        <f t="shared" si="59"/>
        <v/>
      </c>
      <c r="H479" t="str">
        <f>'超上級(十一段～)'!Z34</f>
        <v/>
      </c>
      <c r="I479" t="str">
        <f>IF(D479="","",VLOOKUP(H479,計算!$B$16:$C$219,2,FALSE))</f>
        <v/>
      </c>
      <c r="J479" s="44" t="s">
        <v>68</v>
      </c>
      <c r="K479">
        <f t="shared" si="60"/>
        <v>0</v>
      </c>
      <c r="L479" s="52" t="e">
        <f t="shared" si="61"/>
        <v>#VALUE!</v>
      </c>
      <c r="M479" t="e">
        <f t="shared" si="62"/>
        <v>#VALUE!</v>
      </c>
      <c r="N479" t="str">
        <f t="shared" si="63"/>
        <v/>
      </c>
      <c r="O479" s="34" t="str">
        <f t="shared" si="66"/>
        <v/>
      </c>
      <c r="P479" s="34">
        <f>IF(H479="不合格","",'超上級(十一段～)'!D34)</f>
        <v>0</v>
      </c>
      <c r="Q479" s="34">
        <f>IF(H479="不合格","",'超上級(十一段～)'!E34)</f>
        <v>0</v>
      </c>
      <c r="R479" s="34">
        <f>IF(H479="不合格","",'超上級(十一段～)'!F34)</f>
        <v>0</v>
      </c>
      <c r="S479" s="34">
        <f>IF(H479="不合格","",'超上級(十一段～)'!H34)</f>
        <v>0</v>
      </c>
      <c r="T479" s="34">
        <f>IF(H479="不合格","",'超上級(十一段～)'!J34)</f>
        <v>0</v>
      </c>
      <c r="U479" t="e">
        <f>IF(H479="不合格",0,VLOOKUP(H479,計算!$U$2:$V$62,2,FALSE))</f>
        <v>#N/A</v>
      </c>
      <c r="V479" t="e">
        <f>IF(U479=0,"不合格",VLOOKUP(U479,計算!$T$3:$V$63,2))</f>
        <v>#N/A</v>
      </c>
      <c r="W479" t="str">
        <f t="shared" si="64"/>
        <v/>
      </c>
      <c r="X479" t="e">
        <f t="shared" si="65"/>
        <v>#N/A</v>
      </c>
      <c r="Y479" t="str">
        <f>IF(D479="","",団体設定!$B$7)</f>
        <v/>
      </c>
      <c r="Z479" t="str">
        <f>IF(D479="","",団体設定!$B$8)</f>
        <v/>
      </c>
    </row>
    <row r="480" spans="1:26" x14ac:dyDescent="0.15">
      <c r="A480">
        <v>479</v>
      </c>
      <c r="B480" s="1" t="str">
        <f>IF(D480="","",'超上級(十一段～)'!B35)</f>
        <v/>
      </c>
      <c r="C480" s="1" t="str">
        <f>IF(D480="","",'超上級(十一段～)'!C35)</f>
        <v/>
      </c>
      <c r="D480" t="str">
        <f>'超上級(十一段～)'!D35&amp;'超上級(十一段～)'!E35</f>
        <v/>
      </c>
      <c r="E480" t="str">
        <f>IF(D480="","",'超上級(十一段～)'!F35&amp;"/"&amp;'超上級(十一段～)'!H35&amp;"/"&amp;'超上級(十一段～)'!J35)</f>
        <v/>
      </c>
      <c r="F480" s="34" t="str">
        <f>IF(D480="","",団体設定!$B$5&amp;"年"&amp;団体設定!$D$5&amp;団体設定!$E$5&amp;団体設定!$F$5&amp;団体設定!$G$5)</f>
        <v/>
      </c>
      <c r="G480" s="33" t="str">
        <f t="shared" si="59"/>
        <v/>
      </c>
      <c r="H480" t="str">
        <f>'超上級(十一段～)'!Z35</f>
        <v/>
      </c>
      <c r="I480" t="str">
        <f>IF(D480="","",VLOOKUP(H480,計算!$B$16:$C$219,2,FALSE))</f>
        <v/>
      </c>
      <c r="J480" s="44" t="s">
        <v>68</v>
      </c>
      <c r="K480">
        <f t="shared" si="60"/>
        <v>0</v>
      </c>
      <c r="L480" s="52" t="e">
        <f t="shared" si="61"/>
        <v>#VALUE!</v>
      </c>
      <c r="M480" t="e">
        <f t="shared" si="62"/>
        <v>#VALUE!</v>
      </c>
      <c r="N480" t="str">
        <f t="shared" si="63"/>
        <v/>
      </c>
      <c r="O480" s="34" t="str">
        <f t="shared" si="66"/>
        <v/>
      </c>
      <c r="P480" s="34">
        <f>IF(H480="不合格","",'超上級(十一段～)'!D35)</f>
        <v>0</v>
      </c>
      <c r="Q480" s="34">
        <f>IF(H480="不合格","",'超上級(十一段～)'!E35)</f>
        <v>0</v>
      </c>
      <c r="R480" s="34">
        <f>IF(H480="不合格","",'超上級(十一段～)'!F35)</f>
        <v>0</v>
      </c>
      <c r="S480" s="34">
        <f>IF(H480="不合格","",'超上級(十一段～)'!H35)</f>
        <v>0</v>
      </c>
      <c r="T480" s="34">
        <f>IF(H480="不合格","",'超上級(十一段～)'!J35)</f>
        <v>0</v>
      </c>
      <c r="U480" t="e">
        <f>IF(H480="不合格",0,VLOOKUP(H480,計算!$U$2:$V$62,2,FALSE))</f>
        <v>#N/A</v>
      </c>
      <c r="V480" t="e">
        <f>IF(U480=0,"不合格",VLOOKUP(U480,計算!$T$3:$V$63,2))</f>
        <v>#N/A</v>
      </c>
      <c r="W480" t="str">
        <f t="shared" si="64"/>
        <v/>
      </c>
      <c r="X480" t="e">
        <f t="shared" si="65"/>
        <v>#N/A</v>
      </c>
      <c r="Y480" t="str">
        <f>IF(D480="","",団体設定!$B$7)</f>
        <v/>
      </c>
      <c r="Z480" t="str">
        <f>IF(D480="","",団体設定!$B$8)</f>
        <v/>
      </c>
    </row>
    <row r="481" spans="1:26" x14ac:dyDescent="0.15">
      <c r="A481">
        <v>480</v>
      </c>
      <c r="B481" s="1" t="str">
        <f>IF(D481="","",'超上級(十一段～)'!B36)</f>
        <v/>
      </c>
      <c r="C481" s="1" t="str">
        <f>IF(D481="","",'超上級(十一段～)'!C36)</f>
        <v/>
      </c>
      <c r="D481" t="str">
        <f>'超上級(十一段～)'!D36&amp;'超上級(十一段～)'!E36</f>
        <v/>
      </c>
      <c r="E481" t="str">
        <f>IF(D481="","",'超上級(十一段～)'!F36&amp;"/"&amp;'超上級(十一段～)'!H36&amp;"/"&amp;'超上級(十一段～)'!J36)</f>
        <v/>
      </c>
      <c r="F481" s="34" t="str">
        <f>IF(D481="","",団体設定!$B$5&amp;"年"&amp;団体設定!$D$5&amp;団体設定!$E$5&amp;団体設定!$F$5&amp;団体設定!$G$5)</f>
        <v/>
      </c>
      <c r="G481" s="33" t="str">
        <f t="shared" si="59"/>
        <v/>
      </c>
      <c r="H481" t="str">
        <f>'超上級(十一段～)'!Z36</f>
        <v/>
      </c>
      <c r="I481" t="str">
        <f>IF(D481="","",VLOOKUP(H481,計算!$B$16:$C$219,2,FALSE))</f>
        <v/>
      </c>
      <c r="J481" s="44" t="s">
        <v>68</v>
      </c>
      <c r="K481">
        <f t="shared" si="60"/>
        <v>0</v>
      </c>
      <c r="L481" s="52" t="e">
        <f t="shared" si="61"/>
        <v>#VALUE!</v>
      </c>
      <c r="M481" t="e">
        <f t="shared" si="62"/>
        <v>#VALUE!</v>
      </c>
      <c r="N481" t="str">
        <f t="shared" si="63"/>
        <v/>
      </c>
      <c r="O481" s="34" t="str">
        <f t="shared" si="66"/>
        <v/>
      </c>
      <c r="P481" s="34">
        <f>IF(H481="不合格","",'超上級(十一段～)'!D36)</f>
        <v>0</v>
      </c>
      <c r="Q481" s="34">
        <f>IF(H481="不合格","",'超上級(十一段～)'!E36)</f>
        <v>0</v>
      </c>
      <c r="R481" s="34">
        <f>IF(H481="不合格","",'超上級(十一段～)'!F36)</f>
        <v>0</v>
      </c>
      <c r="S481" s="34">
        <f>IF(H481="不合格","",'超上級(十一段～)'!H36)</f>
        <v>0</v>
      </c>
      <c r="T481" s="34">
        <f>IF(H481="不合格","",'超上級(十一段～)'!J36)</f>
        <v>0</v>
      </c>
      <c r="U481" t="e">
        <f>IF(H481="不合格",0,VLOOKUP(H481,計算!$U$2:$V$62,2,FALSE))</f>
        <v>#N/A</v>
      </c>
      <c r="V481" t="e">
        <f>IF(U481=0,"不合格",VLOOKUP(U481,計算!$T$3:$V$63,2))</f>
        <v>#N/A</v>
      </c>
      <c r="W481" t="str">
        <f t="shared" si="64"/>
        <v/>
      </c>
      <c r="X481" t="e">
        <f t="shared" si="65"/>
        <v>#N/A</v>
      </c>
      <c r="Y481" t="str">
        <f>IF(D481="","",団体設定!$B$7)</f>
        <v/>
      </c>
      <c r="Z481" t="str">
        <f>IF(D481="","",団体設定!$B$8)</f>
        <v/>
      </c>
    </row>
    <row r="482" spans="1:26" x14ac:dyDescent="0.15">
      <c r="A482">
        <v>481</v>
      </c>
      <c r="B482" s="1" t="str">
        <f>IF(D482="","",'超上級(十一段～)'!B37)</f>
        <v/>
      </c>
      <c r="C482" s="1" t="str">
        <f>IF(D482="","",'超上級(十一段～)'!C37)</f>
        <v/>
      </c>
      <c r="D482" t="str">
        <f>'超上級(十一段～)'!D37&amp;'超上級(十一段～)'!E37</f>
        <v/>
      </c>
      <c r="E482" t="str">
        <f>IF(D482="","",'超上級(十一段～)'!F37&amp;"/"&amp;'超上級(十一段～)'!H37&amp;"/"&amp;'超上級(十一段～)'!J37)</f>
        <v/>
      </c>
      <c r="F482" s="34" t="str">
        <f>IF(D482="","",団体設定!$B$5&amp;"年"&amp;団体設定!$D$5&amp;団体設定!$E$5&amp;団体設定!$F$5&amp;団体設定!$G$5)</f>
        <v/>
      </c>
      <c r="G482" s="33" t="str">
        <f t="shared" si="59"/>
        <v/>
      </c>
      <c r="H482" t="str">
        <f>'超上級(十一段～)'!Z37</f>
        <v/>
      </c>
      <c r="I482" t="str">
        <f>IF(D482="","",VLOOKUP(H482,計算!$B$16:$C$219,2,FALSE))</f>
        <v/>
      </c>
      <c r="J482" s="44" t="s">
        <v>68</v>
      </c>
      <c r="K482">
        <f t="shared" si="60"/>
        <v>0</v>
      </c>
      <c r="L482" s="52" t="e">
        <f t="shared" si="61"/>
        <v>#VALUE!</v>
      </c>
      <c r="M482" t="e">
        <f t="shared" si="62"/>
        <v>#VALUE!</v>
      </c>
      <c r="N482" t="str">
        <f t="shared" si="63"/>
        <v/>
      </c>
      <c r="O482" s="34" t="str">
        <f t="shared" si="66"/>
        <v/>
      </c>
      <c r="P482" s="34">
        <f>IF(H482="不合格","",'超上級(十一段～)'!D37)</f>
        <v>0</v>
      </c>
      <c r="Q482" s="34">
        <f>IF(H482="不合格","",'超上級(十一段～)'!E37)</f>
        <v>0</v>
      </c>
      <c r="R482" s="34">
        <f>IF(H482="不合格","",'超上級(十一段～)'!F37)</f>
        <v>0</v>
      </c>
      <c r="S482" s="34">
        <f>IF(H482="不合格","",'超上級(十一段～)'!H37)</f>
        <v>0</v>
      </c>
      <c r="T482" s="34">
        <f>IF(H482="不合格","",'超上級(十一段～)'!J37)</f>
        <v>0</v>
      </c>
      <c r="U482" t="e">
        <f>IF(H482="不合格",0,VLOOKUP(H482,計算!$U$2:$V$62,2,FALSE))</f>
        <v>#N/A</v>
      </c>
      <c r="V482" t="e">
        <f>IF(U482=0,"不合格",VLOOKUP(U482,計算!$T$3:$V$63,2))</f>
        <v>#N/A</v>
      </c>
      <c r="W482" t="str">
        <f t="shared" si="64"/>
        <v/>
      </c>
      <c r="X482" t="e">
        <f t="shared" si="65"/>
        <v>#N/A</v>
      </c>
      <c r="Y482" t="str">
        <f>IF(D482="","",団体設定!$B$7)</f>
        <v/>
      </c>
      <c r="Z482" t="str">
        <f>IF(D482="","",団体設定!$B$8)</f>
        <v/>
      </c>
    </row>
    <row r="483" spans="1:26" x14ac:dyDescent="0.15">
      <c r="A483">
        <v>482</v>
      </c>
      <c r="B483" s="1" t="str">
        <f>IF(D483="","",'超上級(十一段～)'!B38)</f>
        <v/>
      </c>
      <c r="C483" s="1" t="str">
        <f>IF(D483="","",'超上級(十一段～)'!C38)</f>
        <v/>
      </c>
      <c r="D483" t="str">
        <f>'超上級(十一段～)'!D38&amp;'超上級(十一段～)'!E38</f>
        <v/>
      </c>
      <c r="E483" t="str">
        <f>IF(D483="","",'超上級(十一段～)'!F38&amp;"/"&amp;'超上級(十一段～)'!H38&amp;"/"&amp;'超上級(十一段～)'!J38)</f>
        <v/>
      </c>
      <c r="F483" s="34" t="str">
        <f>IF(D483="","",団体設定!$B$5&amp;"年"&amp;団体設定!$D$5&amp;団体設定!$E$5&amp;団体設定!$F$5&amp;団体設定!$G$5)</f>
        <v/>
      </c>
      <c r="G483" s="33" t="str">
        <f t="shared" si="59"/>
        <v/>
      </c>
      <c r="H483" t="str">
        <f>'超上級(十一段～)'!Z38</f>
        <v/>
      </c>
      <c r="I483" t="str">
        <f>IF(D483="","",VLOOKUP(H483,計算!$B$16:$C$219,2,FALSE))</f>
        <v/>
      </c>
      <c r="J483" s="44" t="s">
        <v>68</v>
      </c>
      <c r="K483">
        <f t="shared" si="60"/>
        <v>0</v>
      </c>
      <c r="L483" s="52" t="e">
        <f t="shared" si="61"/>
        <v>#VALUE!</v>
      </c>
      <c r="M483" t="e">
        <f t="shared" si="62"/>
        <v>#VALUE!</v>
      </c>
      <c r="N483" t="str">
        <f t="shared" si="63"/>
        <v/>
      </c>
      <c r="O483" s="34" t="str">
        <f t="shared" si="66"/>
        <v/>
      </c>
      <c r="P483" s="34">
        <f>IF(H483="不合格","",'超上級(十一段～)'!D38)</f>
        <v>0</v>
      </c>
      <c r="Q483" s="34">
        <f>IF(H483="不合格","",'超上級(十一段～)'!E38)</f>
        <v>0</v>
      </c>
      <c r="R483" s="34">
        <f>IF(H483="不合格","",'超上級(十一段～)'!F38)</f>
        <v>0</v>
      </c>
      <c r="S483" s="34">
        <f>IF(H483="不合格","",'超上級(十一段～)'!H38)</f>
        <v>0</v>
      </c>
      <c r="T483" s="34">
        <f>IF(H483="不合格","",'超上級(十一段～)'!J38)</f>
        <v>0</v>
      </c>
      <c r="U483" t="e">
        <f>IF(H483="不合格",0,VLOOKUP(H483,計算!$U$2:$V$62,2,FALSE))</f>
        <v>#N/A</v>
      </c>
      <c r="V483" t="e">
        <f>IF(U483=0,"不合格",VLOOKUP(U483,計算!$T$3:$V$63,2))</f>
        <v>#N/A</v>
      </c>
      <c r="W483" t="str">
        <f t="shared" si="64"/>
        <v/>
      </c>
      <c r="X483" t="e">
        <f t="shared" si="65"/>
        <v>#N/A</v>
      </c>
      <c r="Y483" t="str">
        <f>IF(D483="","",団体設定!$B$7)</f>
        <v/>
      </c>
      <c r="Z483" t="str">
        <f>IF(D483="","",団体設定!$B$8)</f>
        <v/>
      </c>
    </row>
    <row r="484" spans="1:26" x14ac:dyDescent="0.15">
      <c r="A484">
        <v>483</v>
      </c>
      <c r="B484" s="1" t="str">
        <f>IF(D484="","",'超上級(十一段～)'!B39)</f>
        <v/>
      </c>
      <c r="C484" s="1" t="str">
        <f>IF(D484="","",'超上級(十一段～)'!C39)</f>
        <v/>
      </c>
      <c r="D484" t="str">
        <f>'超上級(十一段～)'!D39&amp;'超上級(十一段～)'!E39</f>
        <v/>
      </c>
      <c r="E484" t="str">
        <f>IF(D484="","",'超上級(十一段～)'!F39&amp;"/"&amp;'超上級(十一段～)'!H39&amp;"/"&amp;'超上級(十一段～)'!J39)</f>
        <v/>
      </c>
      <c r="F484" s="34" t="str">
        <f>IF(D484="","",団体設定!$B$5&amp;"年"&amp;団体設定!$D$5&amp;団体設定!$E$5&amp;団体設定!$F$5&amp;団体設定!$G$5)</f>
        <v/>
      </c>
      <c r="G484" s="33" t="str">
        <f t="shared" si="59"/>
        <v/>
      </c>
      <c r="H484" t="str">
        <f>'超上級(十一段～)'!Z39</f>
        <v/>
      </c>
      <c r="I484" t="str">
        <f>IF(D484="","",VLOOKUP(H484,計算!$B$16:$C$219,2,FALSE))</f>
        <v/>
      </c>
      <c r="J484" s="44" t="s">
        <v>68</v>
      </c>
      <c r="K484">
        <f t="shared" si="60"/>
        <v>0</v>
      </c>
      <c r="L484" s="52" t="e">
        <f t="shared" si="61"/>
        <v>#VALUE!</v>
      </c>
      <c r="M484" t="e">
        <f t="shared" si="62"/>
        <v>#VALUE!</v>
      </c>
      <c r="N484" t="str">
        <f t="shared" si="63"/>
        <v/>
      </c>
      <c r="O484" s="34" t="str">
        <f t="shared" si="66"/>
        <v/>
      </c>
      <c r="P484" s="34">
        <f>IF(H484="不合格","",'超上級(十一段～)'!D39)</f>
        <v>0</v>
      </c>
      <c r="Q484" s="34">
        <f>IF(H484="不合格","",'超上級(十一段～)'!E39)</f>
        <v>0</v>
      </c>
      <c r="R484" s="34">
        <f>IF(H484="不合格","",'超上級(十一段～)'!F39)</f>
        <v>0</v>
      </c>
      <c r="S484" s="34">
        <f>IF(H484="不合格","",'超上級(十一段～)'!H39)</f>
        <v>0</v>
      </c>
      <c r="T484" s="34">
        <f>IF(H484="不合格","",'超上級(十一段～)'!J39)</f>
        <v>0</v>
      </c>
      <c r="U484" t="e">
        <f>IF(H484="不合格",0,VLOOKUP(H484,計算!$U$2:$V$62,2,FALSE))</f>
        <v>#N/A</v>
      </c>
      <c r="V484" t="e">
        <f>IF(U484=0,"不合格",VLOOKUP(U484,計算!$T$3:$V$63,2))</f>
        <v>#N/A</v>
      </c>
      <c r="W484" t="str">
        <f t="shared" si="64"/>
        <v/>
      </c>
      <c r="X484" t="e">
        <f t="shared" si="65"/>
        <v>#N/A</v>
      </c>
      <c r="Y484" t="str">
        <f>IF(D484="","",団体設定!$B$7)</f>
        <v/>
      </c>
      <c r="Z484" t="str">
        <f>IF(D484="","",団体設定!$B$8)</f>
        <v/>
      </c>
    </row>
    <row r="485" spans="1:26" x14ac:dyDescent="0.15">
      <c r="A485">
        <v>484</v>
      </c>
      <c r="B485" s="1" t="str">
        <f>IF(D485="","",'超上級(十一段～)'!B40)</f>
        <v/>
      </c>
      <c r="C485" s="1" t="str">
        <f>IF(D485="","",'超上級(十一段～)'!C40)</f>
        <v/>
      </c>
      <c r="D485" t="str">
        <f>'超上級(十一段～)'!D40&amp;'超上級(十一段～)'!E40</f>
        <v/>
      </c>
      <c r="E485" t="str">
        <f>IF(D485="","",'超上級(十一段～)'!F40&amp;"/"&amp;'超上級(十一段～)'!H40&amp;"/"&amp;'超上級(十一段～)'!J40)</f>
        <v/>
      </c>
      <c r="F485" s="34" t="str">
        <f>IF(D485="","",団体設定!$B$5&amp;"年"&amp;団体設定!$D$5&amp;団体設定!$E$5&amp;団体設定!$F$5&amp;団体設定!$G$5)</f>
        <v/>
      </c>
      <c r="G485" s="33" t="str">
        <f t="shared" si="59"/>
        <v/>
      </c>
      <c r="H485" t="str">
        <f>'超上級(十一段～)'!Z40</f>
        <v/>
      </c>
      <c r="I485" t="str">
        <f>IF(D485="","",VLOOKUP(H485,計算!$B$16:$C$219,2,FALSE))</f>
        <v/>
      </c>
      <c r="J485" s="44" t="s">
        <v>68</v>
      </c>
      <c r="K485">
        <f t="shared" si="60"/>
        <v>0</v>
      </c>
      <c r="L485" s="52" t="e">
        <f t="shared" si="61"/>
        <v>#VALUE!</v>
      </c>
      <c r="M485" t="e">
        <f t="shared" si="62"/>
        <v>#VALUE!</v>
      </c>
      <c r="N485" t="str">
        <f t="shared" si="63"/>
        <v/>
      </c>
      <c r="O485" s="34" t="str">
        <f t="shared" si="66"/>
        <v/>
      </c>
      <c r="P485" s="34">
        <f>IF(H485="不合格","",'超上級(十一段～)'!D40)</f>
        <v>0</v>
      </c>
      <c r="Q485" s="34">
        <f>IF(H485="不合格","",'超上級(十一段～)'!E40)</f>
        <v>0</v>
      </c>
      <c r="R485" s="34">
        <f>IF(H485="不合格","",'超上級(十一段～)'!F40)</f>
        <v>0</v>
      </c>
      <c r="S485" s="34">
        <f>IF(H485="不合格","",'超上級(十一段～)'!H40)</f>
        <v>0</v>
      </c>
      <c r="T485" s="34">
        <f>IF(H485="不合格","",'超上級(十一段～)'!J40)</f>
        <v>0</v>
      </c>
      <c r="U485" t="e">
        <f>IF(H485="不合格",0,VLOOKUP(H485,計算!$U$2:$V$62,2,FALSE))</f>
        <v>#N/A</v>
      </c>
      <c r="V485" t="e">
        <f>IF(U485=0,"不合格",VLOOKUP(U485,計算!$T$3:$V$63,2))</f>
        <v>#N/A</v>
      </c>
      <c r="W485" t="str">
        <f t="shared" si="64"/>
        <v/>
      </c>
      <c r="X485" t="e">
        <f t="shared" si="65"/>
        <v>#N/A</v>
      </c>
      <c r="Y485" t="str">
        <f>IF(D485="","",団体設定!$B$7)</f>
        <v/>
      </c>
      <c r="Z485" t="str">
        <f>IF(D485="","",団体設定!$B$8)</f>
        <v/>
      </c>
    </row>
    <row r="486" spans="1:26" x14ac:dyDescent="0.15">
      <c r="A486">
        <v>485</v>
      </c>
      <c r="B486" s="1" t="str">
        <f>IF(D486="","",'超上級(十一段～)'!B41)</f>
        <v/>
      </c>
      <c r="C486" s="1" t="str">
        <f>IF(D486="","",'超上級(十一段～)'!C41)</f>
        <v/>
      </c>
      <c r="D486" t="str">
        <f>'超上級(十一段～)'!D41&amp;'超上級(十一段～)'!E41</f>
        <v/>
      </c>
      <c r="E486" t="str">
        <f>IF(D486="","",'超上級(十一段～)'!F41&amp;"/"&amp;'超上級(十一段～)'!H41&amp;"/"&amp;'超上級(十一段～)'!J41)</f>
        <v/>
      </c>
      <c r="F486" s="34" t="str">
        <f>IF(D486="","",団体設定!$B$5&amp;"年"&amp;団体設定!$D$5&amp;団体設定!$E$5&amp;団体設定!$F$5&amp;団体設定!$G$5)</f>
        <v/>
      </c>
      <c r="G486" s="33" t="str">
        <f t="shared" si="59"/>
        <v/>
      </c>
      <c r="H486" t="str">
        <f>'超上級(十一段～)'!Z41</f>
        <v/>
      </c>
      <c r="I486" t="str">
        <f>IF(D486="","",VLOOKUP(H486,計算!$B$16:$C$219,2,FALSE))</f>
        <v/>
      </c>
      <c r="J486" s="44" t="s">
        <v>68</v>
      </c>
      <c r="K486">
        <f t="shared" si="60"/>
        <v>0</v>
      </c>
      <c r="L486" s="52" t="e">
        <f t="shared" si="61"/>
        <v>#VALUE!</v>
      </c>
      <c r="M486" t="e">
        <f t="shared" si="62"/>
        <v>#VALUE!</v>
      </c>
      <c r="N486" t="str">
        <f t="shared" si="63"/>
        <v/>
      </c>
      <c r="O486" s="34" t="str">
        <f t="shared" si="66"/>
        <v/>
      </c>
      <c r="P486" s="34">
        <f>IF(H486="不合格","",'超上級(十一段～)'!D41)</f>
        <v>0</v>
      </c>
      <c r="Q486" s="34">
        <f>IF(H486="不合格","",'超上級(十一段～)'!E41)</f>
        <v>0</v>
      </c>
      <c r="R486" s="34">
        <f>IF(H486="不合格","",'超上級(十一段～)'!F41)</f>
        <v>0</v>
      </c>
      <c r="S486" s="34">
        <f>IF(H486="不合格","",'超上級(十一段～)'!H41)</f>
        <v>0</v>
      </c>
      <c r="T486" s="34">
        <f>IF(H486="不合格","",'超上級(十一段～)'!J41)</f>
        <v>0</v>
      </c>
      <c r="U486" t="e">
        <f>IF(H486="不合格",0,VLOOKUP(H486,計算!$U$2:$V$62,2,FALSE))</f>
        <v>#N/A</v>
      </c>
      <c r="V486" t="e">
        <f>IF(U486=0,"不合格",VLOOKUP(U486,計算!$T$3:$V$63,2))</f>
        <v>#N/A</v>
      </c>
      <c r="W486" t="str">
        <f t="shared" si="64"/>
        <v/>
      </c>
      <c r="X486" t="e">
        <f t="shared" si="65"/>
        <v>#N/A</v>
      </c>
      <c r="Y486" t="str">
        <f>IF(D486="","",団体設定!$B$7)</f>
        <v/>
      </c>
      <c r="Z486" t="str">
        <f>IF(D486="","",団体設定!$B$8)</f>
        <v/>
      </c>
    </row>
    <row r="487" spans="1:26" x14ac:dyDescent="0.15">
      <c r="A487">
        <v>486</v>
      </c>
      <c r="B487" s="1" t="str">
        <f>IF(D487="","",'超上級(十一段～)'!B42)</f>
        <v/>
      </c>
      <c r="C487" s="1" t="str">
        <f>IF(D487="","",'超上級(十一段～)'!C42)</f>
        <v/>
      </c>
      <c r="D487" t="str">
        <f>'超上級(十一段～)'!D42&amp;'超上級(十一段～)'!E42</f>
        <v/>
      </c>
      <c r="E487" t="str">
        <f>IF(D487="","",'超上級(十一段～)'!F42&amp;"/"&amp;'超上級(十一段～)'!H42&amp;"/"&amp;'超上級(十一段～)'!J42)</f>
        <v/>
      </c>
      <c r="F487" s="34" t="str">
        <f>IF(D487="","",団体設定!$B$5&amp;"年"&amp;団体設定!$D$5&amp;団体設定!$E$5&amp;団体設定!$F$5&amp;団体設定!$G$5)</f>
        <v/>
      </c>
      <c r="G487" s="33" t="str">
        <f t="shared" si="59"/>
        <v/>
      </c>
      <c r="H487" t="str">
        <f>'超上級(十一段～)'!Z42</f>
        <v/>
      </c>
      <c r="I487" t="str">
        <f>IF(D487="","",VLOOKUP(H487,計算!$B$16:$C$219,2,FALSE))</f>
        <v/>
      </c>
      <c r="J487" s="44" t="s">
        <v>68</v>
      </c>
      <c r="K487">
        <f t="shared" si="60"/>
        <v>0</v>
      </c>
      <c r="L487" s="52" t="e">
        <f t="shared" si="61"/>
        <v>#VALUE!</v>
      </c>
      <c r="M487" t="e">
        <f t="shared" si="62"/>
        <v>#VALUE!</v>
      </c>
      <c r="N487" t="str">
        <f t="shared" si="63"/>
        <v/>
      </c>
      <c r="O487" s="34" t="str">
        <f t="shared" si="66"/>
        <v/>
      </c>
      <c r="P487" s="34">
        <f>IF(H487="不合格","",'超上級(十一段～)'!D42)</f>
        <v>0</v>
      </c>
      <c r="Q487" s="34">
        <f>IF(H487="不合格","",'超上級(十一段～)'!E42)</f>
        <v>0</v>
      </c>
      <c r="R487" s="34">
        <f>IF(H487="不合格","",'超上級(十一段～)'!F42)</f>
        <v>0</v>
      </c>
      <c r="S487" s="34">
        <f>IF(H487="不合格","",'超上級(十一段～)'!H42)</f>
        <v>0</v>
      </c>
      <c r="T487" s="34">
        <f>IF(H487="不合格","",'超上級(十一段～)'!J42)</f>
        <v>0</v>
      </c>
      <c r="U487" t="e">
        <f>IF(H487="不合格",0,VLOOKUP(H487,計算!$U$2:$V$62,2,FALSE))</f>
        <v>#N/A</v>
      </c>
      <c r="V487" t="e">
        <f>IF(U487=0,"不合格",VLOOKUP(U487,計算!$T$3:$V$63,2))</f>
        <v>#N/A</v>
      </c>
      <c r="W487" t="str">
        <f t="shared" si="64"/>
        <v/>
      </c>
      <c r="X487" t="e">
        <f t="shared" si="65"/>
        <v>#N/A</v>
      </c>
      <c r="Y487" t="str">
        <f>IF(D487="","",団体設定!$B$7)</f>
        <v/>
      </c>
      <c r="Z487" t="str">
        <f>IF(D487="","",団体設定!$B$8)</f>
        <v/>
      </c>
    </row>
    <row r="488" spans="1:26" x14ac:dyDescent="0.15">
      <c r="A488">
        <v>487</v>
      </c>
      <c r="B488" s="1" t="str">
        <f>IF(D488="","",'超上級(十一段～)'!B43)</f>
        <v/>
      </c>
      <c r="C488" s="1" t="str">
        <f>IF(D488="","",'超上級(十一段～)'!C43)</f>
        <v/>
      </c>
      <c r="D488" t="str">
        <f>'超上級(十一段～)'!D43&amp;'超上級(十一段～)'!E43</f>
        <v/>
      </c>
      <c r="E488" t="str">
        <f>IF(D488="","",'超上級(十一段～)'!F43&amp;"/"&amp;'超上級(十一段～)'!H43&amp;"/"&amp;'超上級(十一段～)'!J43)</f>
        <v/>
      </c>
      <c r="F488" s="34" t="str">
        <f>IF(D488="","",団体設定!$B$5&amp;"年"&amp;団体設定!$D$5&amp;団体設定!$E$5&amp;団体設定!$F$5&amp;団体設定!$G$5)</f>
        <v/>
      </c>
      <c r="G488" s="33" t="str">
        <f t="shared" si="59"/>
        <v/>
      </c>
      <c r="H488" t="str">
        <f>'超上級(十一段～)'!Z43</f>
        <v/>
      </c>
      <c r="I488" t="str">
        <f>IF(D488="","",VLOOKUP(H488,計算!$B$16:$C$219,2,FALSE))</f>
        <v/>
      </c>
      <c r="J488" s="44" t="s">
        <v>68</v>
      </c>
      <c r="K488">
        <f t="shared" si="60"/>
        <v>0</v>
      </c>
      <c r="L488" s="52" t="e">
        <f t="shared" si="61"/>
        <v>#VALUE!</v>
      </c>
      <c r="M488" t="e">
        <f t="shared" si="62"/>
        <v>#VALUE!</v>
      </c>
      <c r="N488" t="str">
        <f t="shared" si="63"/>
        <v/>
      </c>
      <c r="O488" s="34" t="str">
        <f t="shared" si="66"/>
        <v/>
      </c>
      <c r="P488" s="34">
        <f>IF(H488="不合格","",'超上級(十一段～)'!D43)</f>
        <v>0</v>
      </c>
      <c r="Q488" s="34">
        <f>IF(H488="不合格","",'超上級(十一段～)'!E43)</f>
        <v>0</v>
      </c>
      <c r="R488" s="34">
        <f>IF(H488="不合格","",'超上級(十一段～)'!F43)</f>
        <v>0</v>
      </c>
      <c r="S488" s="34">
        <f>IF(H488="不合格","",'超上級(十一段～)'!H43)</f>
        <v>0</v>
      </c>
      <c r="T488" s="34">
        <f>IF(H488="不合格","",'超上級(十一段～)'!J43)</f>
        <v>0</v>
      </c>
      <c r="U488" t="e">
        <f>IF(H488="不合格",0,VLOOKUP(H488,計算!$U$2:$V$62,2,FALSE))</f>
        <v>#N/A</v>
      </c>
      <c r="V488" t="e">
        <f>IF(U488=0,"不合格",VLOOKUP(U488,計算!$T$3:$V$63,2))</f>
        <v>#N/A</v>
      </c>
      <c r="W488" t="str">
        <f t="shared" si="64"/>
        <v/>
      </c>
      <c r="X488" t="e">
        <f t="shared" si="65"/>
        <v>#N/A</v>
      </c>
      <c r="Y488" t="str">
        <f>IF(D488="","",団体設定!$B$7)</f>
        <v/>
      </c>
      <c r="Z488" t="str">
        <f>IF(D488="","",団体設定!$B$8)</f>
        <v/>
      </c>
    </row>
    <row r="489" spans="1:26" x14ac:dyDescent="0.15">
      <c r="A489">
        <v>488</v>
      </c>
      <c r="B489" s="1" t="str">
        <f>IF(D489="","",'超上級(十一段～)'!B44)</f>
        <v/>
      </c>
      <c r="C489" s="1" t="str">
        <f>IF(D489="","",'超上級(十一段～)'!C44)</f>
        <v/>
      </c>
      <c r="D489" t="str">
        <f>'超上級(十一段～)'!D44&amp;'超上級(十一段～)'!E44</f>
        <v/>
      </c>
      <c r="E489" t="str">
        <f>IF(D489="","",'超上級(十一段～)'!F44&amp;"/"&amp;'超上級(十一段～)'!H44&amp;"/"&amp;'超上級(十一段～)'!J44)</f>
        <v/>
      </c>
      <c r="F489" s="34" t="str">
        <f>IF(D489="","",団体設定!$B$5&amp;"年"&amp;団体設定!$D$5&amp;団体設定!$E$5&amp;団体設定!$F$5&amp;団体設定!$G$5)</f>
        <v/>
      </c>
      <c r="G489" s="33" t="str">
        <f t="shared" si="59"/>
        <v/>
      </c>
      <c r="H489" t="str">
        <f>'超上級(十一段～)'!Z44</f>
        <v/>
      </c>
      <c r="I489" t="str">
        <f>IF(D489="","",VLOOKUP(H489,計算!$B$16:$C$219,2,FALSE))</f>
        <v/>
      </c>
      <c r="J489" s="44" t="s">
        <v>68</v>
      </c>
      <c r="K489">
        <f t="shared" si="60"/>
        <v>0</v>
      </c>
      <c r="L489" s="52" t="e">
        <f t="shared" si="61"/>
        <v>#VALUE!</v>
      </c>
      <c r="M489" t="e">
        <f t="shared" si="62"/>
        <v>#VALUE!</v>
      </c>
      <c r="N489" t="str">
        <f t="shared" si="63"/>
        <v/>
      </c>
      <c r="O489" s="34" t="str">
        <f t="shared" si="66"/>
        <v/>
      </c>
      <c r="P489" s="34">
        <f>IF(H489="不合格","",'超上級(十一段～)'!D44)</f>
        <v>0</v>
      </c>
      <c r="Q489" s="34">
        <f>IF(H489="不合格","",'超上級(十一段～)'!E44)</f>
        <v>0</v>
      </c>
      <c r="R489" s="34">
        <f>IF(H489="不合格","",'超上級(十一段～)'!F44)</f>
        <v>0</v>
      </c>
      <c r="S489" s="34">
        <f>IF(H489="不合格","",'超上級(十一段～)'!H44)</f>
        <v>0</v>
      </c>
      <c r="T489" s="34">
        <f>IF(H489="不合格","",'超上級(十一段～)'!J44)</f>
        <v>0</v>
      </c>
      <c r="U489" t="e">
        <f>IF(H489="不合格",0,VLOOKUP(H489,計算!$U$2:$V$62,2,FALSE))</f>
        <v>#N/A</v>
      </c>
      <c r="V489" t="e">
        <f>IF(U489=0,"不合格",VLOOKUP(U489,計算!$T$3:$V$63,2))</f>
        <v>#N/A</v>
      </c>
      <c r="W489" t="str">
        <f t="shared" si="64"/>
        <v/>
      </c>
      <c r="X489" t="e">
        <f t="shared" si="65"/>
        <v>#N/A</v>
      </c>
      <c r="Y489" t="str">
        <f>IF(D489="","",団体設定!$B$7)</f>
        <v/>
      </c>
      <c r="Z489" t="str">
        <f>IF(D489="","",団体設定!$B$8)</f>
        <v/>
      </c>
    </row>
    <row r="490" spans="1:26" x14ac:dyDescent="0.15">
      <c r="A490">
        <v>489</v>
      </c>
      <c r="B490" s="1" t="str">
        <f>IF(D490="","",'超上級(十一段～)'!B45)</f>
        <v/>
      </c>
      <c r="C490" s="1" t="str">
        <f>IF(D490="","",'超上級(十一段～)'!C45)</f>
        <v/>
      </c>
      <c r="D490" t="str">
        <f>'超上級(十一段～)'!D45&amp;'超上級(十一段～)'!E45</f>
        <v/>
      </c>
      <c r="E490" t="str">
        <f>IF(D490="","",'超上級(十一段～)'!F45&amp;"/"&amp;'超上級(十一段～)'!H45&amp;"/"&amp;'超上級(十一段～)'!J45)</f>
        <v/>
      </c>
      <c r="F490" s="34" t="str">
        <f>IF(D490="","",団体設定!$B$5&amp;"年"&amp;団体設定!$D$5&amp;団体設定!$E$5&amp;団体設定!$F$5&amp;団体設定!$G$5)</f>
        <v/>
      </c>
      <c r="G490" s="33" t="str">
        <f t="shared" si="59"/>
        <v/>
      </c>
      <c r="H490" t="str">
        <f>'超上級(十一段～)'!Z45</f>
        <v/>
      </c>
      <c r="I490" t="str">
        <f>IF(D490="","",VLOOKUP(H490,計算!$B$16:$C$219,2,FALSE))</f>
        <v/>
      </c>
      <c r="J490" s="44" t="s">
        <v>68</v>
      </c>
      <c r="K490">
        <f t="shared" si="60"/>
        <v>0</v>
      </c>
      <c r="L490" s="52" t="e">
        <f t="shared" si="61"/>
        <v>#VALUE!</v>
      </c>
      <c r="M490" t="e">
        <f t="shared" si="62"/>
        <v>#VALUE!</v>
      </c>
      <c r="N490" t="str">
        <f t="shared" si="63"/>
        <v/>
      </c>
      <c r="O490" s="34" t="str">
        <f t="shared" si="66"/>
        <v/>
      </c>
      <c r="P490" s="34">
        <f>IF(H490="不合格","",'超上級(十一段～)'!D45)</f>
        <v>0</v>
      </c>
      <c r="Q490" s="34">
        <f>IF(H490="不合格","",'超上級(十一段～)'!E45)</f>
        <v>0</v>
      </c>
      <c r="R490" s="34">
        <f>IF(H490="不合格","",'超上級(十一段～)'!F45)</f>
        <v>0</v>
      </c>
      <c r="S490" s="34">
        <f>IF(H490="不合格","",'超上級(十一段～)'!H45)</f>
        <v>0</v>
      </c>
      <c r="T490" s="34">
        <f>IF(H490="不合格","",'超上級(十一段～)'!J45)</f>
        <v>0</v>
      </c>
      <c r="U490" t="e">
        <f>IF(H490="不合格",0,VLOOKUP(H490,計算!$U$2:$V$62,2,FALSE))</f>
        <v>#N/A</v>
      </c>
      <c r="V490" t="e">
        <f>IF(U490=0,"不合格",VLOOKUP(U490,計算!$T$3:$V$63,2))</f>
        <v>#N/A</v>
      </c>
      <c r="W490" t="str">
        <f t="shared" si="64"/>
        <v/>
      </c>
      <c r="X490" t="e">
        <f t="shared" si="65"/>
        <v>#N/A</v>
      </c>
      <c r="Y490" t="str">
        <f>IF(D490="","",団体設定!$B$7)</f>
        <v/>
      </c>
      <c r="Z490" t="str">
        <f>IF(D490="","",団体設定!$B$8)</f>
        <v/>
      </c>
    </row>
    <row r="491" spans="1:26" x14ac:dyDescent="0.15">
      <c r="A491">
        <v>490</v>
      </c>
      <c r="B491" s="1" t="str">
        <f>IF(D491="","",'超上級(十一段～)'!B46)</f>
        <v/>
      </c>
      <c r="C491" s="1" t="str">
        <f>IF(D491="","",'超上級(十一段～)'!C46)</f>
        <v/>
      </c>
      <c r="D491" t="str">
        <f>'超上級(十一段～)'!D46&amp;'超上級(十一段～)'!E46</f>
        <v/>
      </c>
      <c r="E491" t="str">
        <f>IF(D491="","",'超上級(十一段～)'!F46&amp;"/"&amp;'超上級(十一段～)'!H46&amp;"/"&amp;'超上級(十一段～)'!J46)</f>
        <v/>
      </c>
      <c r="F491" s="34" t="str">
        <f>IF(D491="","",団体設定!$B$5&amp;"年"&amp;団体設定!$D$5&amp;団体設定!$E$5&amp;団体設定!$F$5&amp;団体設定!$G$5)</f>
        <v/>
      </c>
      <c r="G491" s="33" t="str">
        <f t="shared" si="59"/>
        <v/>
      </c>
      <c r="H491" t="str">
        <f>'超上級(十一段～)'!Z46</f>
        <v/>
      </c>
      <c r="I491" t="str">
        <f>IF(D491="","",VLOOKUP(H491,計算!$B$16:$C$219,2,FALSE))</f>
        <v/>
      </c>
      <c r="J491" s="44" t="s">
        <v>68</v>
      </c>
      <c r="K491">
        <f t="shared" si="60"/>
        <v>0</v>
      </c>
      <c r="L491" s="52" t="e">
        <f t="shared" si="61"/>
        <v>#VALUE!</v>
      </c>
      <c r="M491" t="e">
        <f t="shared" si="62"/>
        <v>#VALUE!</v>
      </c>
      <c r="N491" t="str">
        <f t="shared" si="63"/>
        <v/>
      </c>
      <c r="O491" s="34" t="str">
        <f t="shared" si="66"/>
        <v/>
      </c>
      <c r="P491" s="34">
        <f>IF(H491="不合格","",'超上級(十一段～)'!D46)</f>
        <v>0</v>
      </c>
      <c r="Q491" s="34">
        <f>IF(H491="不合格","",'超上級(十一段～)'!E46)</f>
        <v>0</v>
      </c>
      <c r="R491" s="34">
        <f>IF(H491="不合格","",'超上級(十一段～)'!F46)</f>
        <v>0</v>
      </c>
      <c r="S491" s="34">
        <f>IF(H491="不合格","",'超上級(十一段～)'!H46)</f>
        <v>0</v>
      </c>
      <c r="T491" s="34">
        <f>IF(H491="不合格","",'超上級(十一段～)'!J46)</f>
        <v>0</v>
      </c>
      <c r="U491" t="e">
        <f>IF(H491="不合格",0,VLOOKUP(H491,計算!$U$2:$V$62,2,FALSE))</f>
        <v>#N/A</v>
      </c>
      <c r="V491" t="e">
        <f>IF(U491=0,"不合格",VLOOKUP(U491,計算!$T$3:$V$63,2))</f>
        <v>#N/A</v>
      </c>
      <c r="W491" t="str">
        <f t="shared" si="64"/>
        <v/>
      </c>
      <c r="X491" t="e">
        <f t="shared" si="65"/>
        <v>#N/A</v>
      </c>
      <c r="Y491" t="str">
        <f>IF(D491="","",団体設定!$B$7)</f>
        <v/>
      </c>
      <c r="Z491" t="str">
        <f>IF(D491="","",団体設定!$B$8)</f>
        <v/>
      </c>
    </row>
    <row r="492" spans="1:26" x14ac:dyDescent="0.15">
      <c r="A492">
        <v>491</v>
      </c>
      <c r="B492" s="1" t="str">
        <f>IF(D492="","",'超上級(十一段～)'!B47)</f>
        <v/>
      </c>
      <c r="C492" s="1" t="str">
        <f>IF(D492="","",'超上級(十一段～)'!C47)</f>
        <v/>
      </c>
      <c r="D492" t="str">
        <f>'超上級(十一段～)'!D47&amp;'超上級(十一段～)'!E47</f>
        <v/>
      </c>
      <c r="E492" t="str">
        <f>IF(D492="","",'超上級(十一段～)'!F47&amp;"/"&amp;'超上級(十一段～)'!H47&amp;"/"&amp;'超上級(十一段～)'!J47)</f>
        <v/>
      </c>
      <c r="F492" s="34" t="str">
        <f>IF(D492="","",団体設定!$B$5&amp;"年"&amp;団体設定!$D$5&amp;団体設定!$E$5&amp;団体設定!$F$5&amp;団体設定!$G$5)</f>
        <v/>
      </c>
      <c r="G492" s="33" t="str">
        <f t="shared" si="59"/>
        <v/>
      </c>
      <c r="H492" t="str">
        <f>'超上級(十一段～)'!Z47</f>
        <v/>
      </c>
      <c r="I492" t="str">
        <f>IF(D492="","",VLOOKUP(H492,計算!$B$16:$C$219,2,FALSE))</f>
        <v/>
      </c>
      <c r="J492" s="44" t="s">
        <v>68</v>
      </c>
      <c r="K492">
        <f t="shared" si="60"/>
        <v>0</v>
      </c>
      <c r="L492" s="52" t="e">
        <f t="shared" si="61"/>
        <v>#VALUE!</v>
      </c>
      <c r="M492" t="e">
        <f t="shared" si="62"/>
        <v>#VALUE!</v>
      </c>
      <c r="N492" t="str">
        <f t="shared" si="63"/>
        <v/>
      </c>
      <c r="O492" s="34" t="str">
        <f t="shared" si="66"/>
        <v/>
      </c>
      <c r="P492" s="34">
        <f>IF(H492="不合格","",'超上級(十一段～)'!D47)</f>
        <v>0</v>
      </c>
      <c r="Q492" s="34">
        <f>IF(H492="不合格","",'超上級(十一段～)'!E47)</f>
        <v>0</v>
      </c>
      <c r="R492" s="34">
        <f>IF(H492="不合格","",'超上級(十一段～)'!F47)</f>
        <v>0</v>
      </c>
      <c r="S492" s="34">
        <f>IF(H492="不合格","",'超上級(十一段～)'!H47)</f>
        <v>0</v>
      </c>
      <c r="T492" s="34">
        <f>IF(H492="不合格","",'超上級(十一段～)'!J47)</f>
        <v>0</v>
      </c>
      <c r="U492" t="e">
        <f>IF(H492="不合格",0,VLOOKUP(H492,計算!$U$2:$V$62,2,FALSE))</f>
        <v>#N/A</v>
      </c>
      <c r="V492" t="e">
        <f>IF(U492=0,"不合格",VLOOKUP(U492,計算!$T$3:$V$63,2))</f>
        <v>#N/A</v>
      </c>
      <c r="W492" t="str">
        <f t="shared" si="64"/>
        <v/>
      </c>
      <c r="X492" t="e">
        <f t="shared" si="65"/>
        <v>#N/A</v>
      </c>
      <c r="Y492" t="str">
        <f>IF(D492="","",団体設定!$B$7)</f>
        <v/>
      </c>
      <c r="Z492" t="str">
        <f>IF(D492="","",団体設定!$B$8)</f>
        <v/>
      </c>
    </row>
    <row r="493" spans="1:26" x14ac:dyDescent="0.15">
      <c r="A493">
        <v>492</v>
      </c>
      <c r="B493" s="1" t="str">
        <f>IF(D493="","",'超上級(十一段～)'!B48)</f>
        <v/>
      </c>
      <c r="C493" s="1" t="str">
        <f>IF(D493="","",'超上級(十一段～)'!C48)</f>
        <v/>
      </c>
      <c r="D493" t="str">
        <f>'超上級(十一段～)'!D48&amp;'超上級(十一段～)'!E48</f>
        <v/>
      </c>
      <c r="E493" t="str">
        <f>IF(D493="","",'超上級(十一段～)'!F48&amp;"/"&amp;'超上級(十一段～)'!H48&amp;"/"&amp;'超上級(十一段～)'!J48)</f>
        <v/>
      </c>
      <c r="F493" s="34" t="str">
        <f>IF(D493="","",団体設定!$B$5&amp;"年"&amp;団体設定!$D$5&amp;団体設定!$E$5&amp;団体設定!$F$5&amp;団体設定!$G$5)</f>
        <v/>
      </c>
      <c r="G493" s="33" t="str">
        <f t="shared" si="59"/>
        <v/>
      </c>
      <c r="H493" t="str">
        <f>'超上級(十一段～)'!Z48</f>
        <v/>
      </c>
      <c r="I493" t="str">
        <f>IF(D493="","",VLOOKUP(H493,計算!$B$16:$C$219,2,FALSE))</f>
        <v/>
      </c>
      <c r="J493" s="44" t="s">
        <v>68</v>
      </c>
      <c r="K493">
        <f t="shared" si="60"/>
        <v>0</v>
      </c>
      <c r="L493" s="52" t="e">
        <f t="shared" si="61"/>
        <v>#VALUE!</v>
      </c>
      <c r="M493" t="e">
        <f t="shared" si="62"/>
        <v>#VALUE!</v>
      </c>
      <c r="N493" t="str">
        <f t="shared" si="63"/>
        <v/>
      </c>
      <c r="O493" s="34" t="str">
        <f t="shared" si="66"/>
        <v/>
      </c>
      <c r="P493" s="34">
        <f>IF(H493="不合格","",'超上級(十一段～)'!D48)</f>
        <v>0</v>
      </c>
      <c r="Q493" s="34">
        <f>IF(H493="不合格","",'超上級(十一段～)'!E48)</f>
        <v>0</v>
      </c>
      <c r="R493" s="34">
        <f>IF(H493="不合格","",'超上級(十一段～)'!F48)</f>
        <v>0</v>
      </c>
      <c r="S493" s="34">
        <f>IF(H493="不合格","",'超上級(十一段～)'!H48)</f>
        <v>0</v>
      </c>
      <c r="T493" s="34">
        <f>IF(H493="不合格","",'超上級(十一段～)'!J48)</f>
        <v>0</v>
      </c>
      <c r="U493" t="e">
        <f>IF(H493="不合格",0,VLOOKUP(H493,計算!$U$2:$V$62,2,FALSE))</f>
        <v>#N/A</v>
      </c>
      <c r="V493" t="e">
        <f>IF(U493=0,"不合格",VLOOKUP(U493,計算!$T$3:$V$63,2))</f>
        <v>#N/A</v>
      </c>
      <c r="W493" t="str">
        <f t="shared" si="64"/>
        <v/>
      </c>
      <c r="X493" t="e">
        <f t="shared" si="65"/>
        <v>#N/A</v>
      </c>
      <c r="Y493" t="str">
        <f>IF(D493="","",団体設定!$B$7)</f>
        <v/>
      </c>
      <c r="Z493" t="str">
        <f>IF(D493="","",団体設定!$B$8)</f>
        <v/>
      </c>
    </row>
    <row r="494" spans="1:26" x14ac:dyDescent="0.15">
      <c r="A494">
        <v>493</v>
      </c>
      <c r="B494" s="1" t="str">
        <f>IF(D494="","",'超上級(十一段～)'!B49)</f>
        <v/>
      </c>
      <c r="C494" s="1" t="str">
        <f>IF(D494="","",'超上級(十一段～)'!C49)</f>
        <v/>
      </c>
      <c r="D494" t="str">
        <f>'超上級(十一段～)'!D49&amp;'超上級(十一段～)'!E49</f>
        <v/>
      </c>
      <c r="E494" t="str">
        <f>IF(D494="","",'超上級(十一段～)'!F49&amp;"/"&amp;'超上級(十一段～)'!H49&amp;"/"&amp;'超上級(十一段～)'!J49)</f>
        <v/>
      </c>
      <c r="F494" s="34" t="str">
        <f>IF(D494="","",団体設定!$B$5&amp;"年"&amp;団体設定!$D$5&amp;団体設定!$E$5&amp;団体設定!$F$5&amp;団体設定!$G$5)</f>
        <v/>
      </c>
      <c r="G494" s="33" t="str">
        <f t="shared" si="59"/>
        <v/>
      </c>
      <c r="H494" t="str">
        <f>'超上級(十一段～)'!Z49</f>
        <v/>
      </c>
      <c r="I494" t="str">
        <f>IF(D494="","",VLOOKUP(H494,計算!$B$16:$C$219,2,FALSE))</f>
        <v/>
      </c>
      <c r="J494" s="44" t="s">
        <v>68</v>
      </c>
      <c r="K494">
        <f t="shared" si="60"/>
        <v>0</v>
      </c>
      <c r="L494" s="52" t="e">
        <f t="shared" si="61"/>
        <v>#VALUE!</v>
      </c>
      <c r="M494" t="e">
        <f t="shared" si="62"/>
        <v>#VALUE!</v>
      </c>
      <c r="N494" t="str">
        <f t="shared" si="63"/>
        <v/>
      </c>
      <c r="O494" s="34" t="str">
        <f t="shared" si="66"/>
        <v/>
      </c>
      <c r="P494" s="34">
        <f>IF(H494="不合格","",'超上級(十一段～)'!D49)</f>
        <v>0</v>
      </c>
      <c r="Q494" s="34">
        <f>IF(H494="不合格","",'超上級(十一段～)'!E49)</f>
        <v>0</v>
      </c>
      <c r="R494" s="34">
        <f>IF(H494="不合格","",'超上級(十一段～)'!F49)</f>
        <v>0</v>
      </c>
      <c r="S494" s="34">
        <f>IF(H494="不合格","",'超上級(十一段～)'!H49)</f>
        <v>0</v>
      </c>
      <c r="T494" s="34">
        <f>IF(H494="不合格","",'超上級(十一段～)'!J49)</f>
        <v>0</v>
      </c>
      <c r="U494" t="e">
        <f>IF(H494="不合格",0,VLOOKUP(H494,計算!$U$2:$V$62,2,FALSE))</f>
        <v>#N/A</v>
      </c>
      <c r="V494" t="e">
        <f>IF(U494=0,"不合格",VLOOKUP(U494,計算!$T$3:$V$63,2))</f>
        <v>#N/A</v>
      </c>
      <c r="W494" t="str">
        <f t="shared" si="64"/>
        <v/>
      </c>
      <c r="X494" t="e">
        <f t="shared" si="65"/>
        <v>#N/A</v>
      </c>
      <c r="Y494" t="str">
        <f>IF(D494="","",団体設定!$B$7)</f>
        <v/>
      </c>
      <c r="Z494" t="str">
        <f>IF(D494="","",団体設定!$B$8)</f>
        <v/>
      </c>
    </row>
    <row r="495" spans="1:26" x14ac:dyDescent="0.15">
      <c r="A495">
        <v>494</v>
      </c>
      <c r="B495" s="1" t="str">
        <f>IF(D495="","",'超上級(十一段～)'!B50)</f>
        <v/>
      </c>
      <c r="C495" s="1" t="str">
        <f>IF(D495="","",'超上級(十一段～)'!C50)</f>
        <v/>
      </c>
      <c r="D495" t="str">
        <f>'超上級(十一段～)'!D50&amp;'超上級(十一段～)'!E50</f>
        <v/>
      </c>
      <c r="E495" t="str">
        <f>IF(D495="","",'超上級(十一段～)'!F50&amp;"/"&amp;'超上級(十一段～)'!H50&amp;"/"&amp;'超上級(十一段～)'!J50)</f>
        <v/>
      </c>
      <c r="F495" s="34" t="str">
        <f>IF(D495="","",団体設定!$B$5&amp;"年"&amp;団体設定!$D$5&amp;団体設定!$E$5&amp;団体設定!$F$5&amp;団体設定!$G$5)</f>
        <v/>
      </c>
      <c r="G495" s="33" t="str">
        <f t="shared" si="59"/>
        <v/>
      </c>
      <c r="H495" t="str">
        <f>'超上級(十一段～)'!Z50</f>
        <v/>
      </c>
      <c r="I495" t="str">
        <f>IF(D495="","",VLOOKUP(H495,計算!$B$16:$C$219,2,FALSE))</f>
        <v/>
      </c>
      <c r="J495" s="44" t="s">
        <v>68</v>
      </c>
      <c r="K495">
        <f t="shared" si="60"/>
        <v>0</v>
      </c>
      <c r="L495" s="52" t="e">
        <f t="shared" si="61"/>
        <v>#VALUE!</v>
      </c>
      <c r="M495" t="e">
        <f t="shared" si="62"/>
        <v>#VALUE!</v>
      </c>
      <c r="N495" t="str">
        <f t="shared" si="63"/>
        <v/>
      </c>
      <c r="O495" s="34" t="str">
        <f t="shared" si="66"/>
        <v/>
      </c>
      <c r="P495" s="34">
        <f>IF(H495="不合格","",'超上級(十一段～)'!D50)</f>
        <v>0</v>
      </c>
      <c r="Q495" s="34">
        <f>IF(H495="不合格","",'超上級(十一段～)'!E50)</f>
        <v>0</v>
      </c>
      <c r="R495" s="34">
        <f>IF(H495="不合格","",'超上級(十一段～)'!F50)</f>
        <v>0</v>
      </c>
      <c r="S495" s="34">
        <f>IF(H495="不合格","",'超上級(十一段～)'!H50)</f>
        <v>0</v>
      </c>
      <c r="T495" s="34">
        <f>IF(H495="不合格","",'超上級(十一段～)'!J50)</f>
        <v>0</v>
      </c>
      <c r="U495" t="e">
        <f>IF(H495="不合格",0,VLOOKUP(H495,計算!$U$2:$V$62,2,FALSE))</f>
        <v>#N/A</v>
      </c>
      <c r="V495" t="e">
        <f>IF(U495=0,"不合格",VLOOKUP(U495,計算!$T$3:$V$63,2))</f>
        <v>#N/A</v>
      </c>
      <c r="W495" t="str">
        <f t="shared" si="64"/>
        <v/>
      </c>
      <c r="X495" t="e">
        <f t="shared" si="65"/>
        <v>#N/A</v>
      </c>
      <c r="Y495" t="str">
        <f>IF(D495="","",団体設定!$B$7)</f>
        <v/>
      </c>
      <c r="Z495" t="str">
        <f>IF(D495="","",団体設定!$B$8)</f>
        <v/>
      </c>
    </row>
    <row r="496" spans="1:26" x14ac:dyDescent="0.15">
      <c r="A496">
        <v>495</v>
      </c>
      <c r="B496" s="1" t="str">
        <f>IF(D496="","",'超上級(十一段～)'!B51)</f>
        <v/>
      </c>
      <c r="C496" s="1" t="str">
        <f>IF(D496="","",'超上級(十一段～)'!C51)</f>
        <v/>
      </c>
      <c r="D496" t="str">
        <f>'超上級(十一段～)'!D51&amp;'超上級(十一段～)'!E51</f>
        <v/>
      </c>
      <c r="E496" t="str">
        <f>IF(D496="","",'超上級(十一段～)'!F51&amp;"/"&amp;'超上級(十一段～)'!H51&amp;"/"&amp;'超上級(十一段～)'!J51)</f>
        <v/>
      </c>
      <c r="F496" s="34" t="str">
        <f>IF(D496="","",団体設定!$B$5&amp;"年"&amp;団体設定!$D$5&amp;団体設定!$E$5&amp;団体設定!$F$5&amp;団体設定!$G$5)</f>
        <v/>
      </c>
      <c r="G496" s="33" t="str">
        <f t="shared" si="59"/>
        <v/>
      </c>
      <c r="H496" t="str">
        <f>'超上級(十一段～)'!Z51</f>
        <v/>
      </c>
      <c r="I496" t="str">
        <f>IF(D496="","",VLOOKUP(H496,計算!$B$16:$C$219,2,FALSE))</f>
        <v/>
      </c>
      <c r="J496" s="44" t="s">
        <v>68</v>
      </c>
      <c r="K496">
        <f t="shared" si="60"/>
        <v>0</v>
      </c>
      <c r="L496" s="52" t="e">
        <f t="shared" si="61"/>
        <v>#VALUE!</v>
      </c>
      <c r="M496" t="e">
        <f t="shared" si="62"/>
        <v>#VALUE!</v>
      </c>
      <c r="N496" t="str">
        <f t="shared" si="63"/>
        <v/>
      </c>
      <c r="O496" s="34" t="str">
        <f t="shared" si="66"/>
        <v/>
      </c>
      <c r="P496" s="34">
        <f>IF(H496="不合格","",'超上級(十一段～)'!D51)</f>
        <v>0</v>
      </c>
      <c r="Q496" s="34">
        <f>IF(H496="不合格","",'超上級(十一段～)'!E51)</f>
        <v>0</v>
      </c>
      <c r="R496" s="34">
        <f>IF(H496="不合格","",'超上級(十一段～)'!F51)</f>
        <v>0</v>
      </c>
      <c r="S496" s="34">
        <f>IF(H496="不合格","",'超上級(十一段～)'!H51)</f>
        <v>0</v>
      </c>
      <c r="T496" s="34">
        <f>IF(H496="不合格","",'超上級(十一段～)'!J51)</f>
        <v>0</v>
      </c>
      <c r="U496" t="e">
        <f>IF(H496="不合格",0,VLOOKUP(H496,計算!$U$2:$V$62,2,FALSE))</f>
        <v>#N/A</v>
      </c>
      <c r="V496" t="e">
        <f>IF(U496=0,"不合格",VLOOKUP(U496,計算!$T$3:$V$63,2))</f>
        <v>#N/A</v>
      </c>
      <c r="W496" t="str">
        <f t="shared" si="64"/>
        <v/>
      </c>
      <c r="X496" t="e">
        <f t="shared" si="65"/>
        <v>#N/A</v>
      </c>
      <c r="Y496" t="str">
        <f>IF(D496="","",団体設定!$B$7)</f>
        <v/>
      </c>
      <c r="Z496" t="str">
        <f>IF(D496="","",団体設定!$B$8)</f>
        <v/>
      </c>
    </row>
    <row r="497" spans="1:26" x14ac:dyDescent="0.15">
      <c r="A497">
        <v>496</v>
      </c>
      <c r="B497" s="1" t="str">
        <f>IF(D497="","",'超上級(十一段～)'!B52)</f>
        <v/>
      </c>
      <c r="C497" s="1" t="str">
        <f>IF(D497="","",'超上級(十一段～)'!C52)</f>
        <v/>
      </c>
      <c r="D497" t="str">
        <f>'超上級(十一段～)'!D52&amp;'超上級(十一段～)'!E52</f>
        <v/>
      </c>
      <c r="E497" t="str">
        <f>IF(D497="","",'超上級(十一段～)'!F52&amp;"/"&amp;'超上級(十一段～)'!H52&amp;"/"&amp;'超上級(十一段～)'!J52)</f>
        <v/>
      </c>
      <c r="F497" s="34" t="str">
        <f>IF(D497="","",団体設定!$B$5&amp;"年"&amp;団体設定!$D$5&amp;団体設定!$E$5&amp;団体設定!$F$5&amp;団体設定!$G$5)</f>
        <v/>
      </c>
      <c r="G497" s="33" t="str">
        <f t="shared" si="59"/>
        <v/>
      </c>
      <c r="H497" t="str">
        <f>'超上級(十一段～)'!Z52</f>
        <v/>
      </c>
      <c r="I497" t="str">
        <f>IF(D497="","",VLOOKUP(H497,計算!$B$16:$C$219,2,FALSE))</f>
        <v/>
      </c>
      <c r="J497" s="44" t="s">
        <v>68</v>
      </c>
      <c r="K497">
        <f t="shared" si="60"/>
        <v>0</v>
      </c>
      <c r="L497" s="52" t="e">
        <f t="shared" si="61"/>
        <v>#VALUE!</v>
      </c>
      <c r="M497" t="e">
        <f t="shared" si="62"/>
        <v>#VALUE!</v>
      </c>
      <c r="N497" t="str">
        <f t="shared" si="63"/>
        <v/>
      </c>
      <c r="O497" s="34" t="str">
        <f t="shared" si="66"/>
        <v/>
      </c>
      <c r="P497" s="34">
        <f>IF(H497="不合格","",'超上級(十一段～)'!D52)</f>
        <v>0</v>
      </c>
      <c r="Q497" s="34">
        <f>IF(H497="不合格","",'超上級(十一段～)'!E52)</f>
        <v>0</v>
      </c>
      <c r="R497" s="34">
        <f>IF(H497="不合格","",'超上級(十一段～)'!F52)</f>
        <v>0</v>
      </c>
      <c r="S497" s="34">
        <f>IF(H497="不合格","",'超上級(十一段～)'!H52)</f>
        <v>0</v>
      </c>
      <c r="T497" s="34">
        <f>IF(H497="不合格","",'超上級(十一段～)'!J52)</f>
        <v>0</v>
      </c>
      <c r="U497" t="e">
        <f>IF(H497="不合格",0,VLOOKUP(H497,計算!$U$2:$V$62,2,FALSE))</f>
        <v>#N/A</v>
      </c>
      <c r="V497" t="e">
        <f>IF(U497=0,"不合格",VLOOKUP(U497,計算!$T$3:$V$63,2))</f>
        <v>#N/A</v>
      </c>
      <c r="W497" t="str">
        <f t="shared" si="64"/>
        <v/>
      </c>
      <c r="X497" t="e">
        <f t="shared" si="65"/>
        <v>#N/A</v>
      </c>
      <c r="Y497" t="str">
        <f>IF(D497="","",団体設定!$B$7)</f>
        <v/>
      </c>
      <c r="Z497" t="str">
        <f>IF(D497="","",団体設定!$B$8)</f>
        <v/>
      </c>
    </row>
    <row r="498" spans="1:26" x14ac:dyDescent="0.15">
      <c r="A498">
        <v>497</v>
      </c>
      <c r="B498" s="1" t="str">
        <f>IF(D498="","",'超上級(十一段～)'!B53)</f>
        <v/>
      </c>
      <c r="C498" s="1" t="str">
        <f>IF(D498="","",'超上級(十一段～)'!C53)</f>
        <v/>
      </c>
      <c r="D498" t="str">
        <f>'超上級(十一段～)'!D53&amp;'超上級(十一段～)'!E53</f>
        <v/>
      </c>
      <c r="E498" t="str">
        <f>IF(D498="","",'超上級(十一段～)'!F53&amp;"/"&amp;'超上級(十一段～)'!H53&amp;"/"&amp;'超上級(十一段～)'!J53)</f>
        <v/>
      </c>
      <c r="F498" s="34" t="str">
        <f>IF(D498="","",団体設定!$B$5&amp;"年"&amp;団体設定!$D$5&amp;団体設定!$E$5&amp;団体設定!$F$5&amp;団体設定!$G$5)</f>
        <v/>
      </c>
      <c r="G498" s="33" t="str">
        <f t="shared" si="59"/>
        <v/>
      </c>
      <c r="H498" t="str">
        <f>'超上級(十一段～)'!Z53</f>
        <v/>
      </c>
      <c r="I498" t="str">
        <f>IF(D498="","",VLOOKUP(H498,計算!$B$16:$C$219,2,FALSE))</f>
        <v/>
      </c>
      <c r="J498" s="44" t="s">
        <v>68</v>
      </c>
      <c r="K498">
        <f t="shared" si="60"/>
        <v>0</v>
      </c>
      <c r="L498" s="52" t="e">
        <f t="shared" si="61"/>
        <v>#VALUE!</v>
      </c>
      <c r="M498" t="e">
        <f t="shared" si="62"/>
        <v>#VALUE!</v>
      </c>
      <c r="N498" t="str">
        <f t="shared" si="63"/>
        <v/>
      </c>
      <c r="O498" s="34" t="str">
        <f t="shared" si="66"/>
        <v/>
      </c>
      <c r="P498" s="34">
        <f>IF(H498="不合格","",'超上級(十一段～)'!D53)</f>
        <v>0</v>
      </c>
      <c r="Q498" s="34">
        <f>IF(H498="不合格","",'超上級(十一段～)'!E53)</f>
        <v>0</v>
      </c>
      <c r="R498" s="34">
        <f>IF(H498="不合格","",'超上級(十一段～)'!F53)</f>
        <v>0</v>
      </c>
      <c r="S498" s="34">
        <f>IF(H498="不合格","",'超上級(十一段～)'!H53)</f>
        <v>0</v>
      </c>
      <c r="T498" s="34">
        <f>IF(H498="不合格","",'超上級(十一段～)'!J53)</f>
        <v>0</v>
      </c>
      <c r="U498" t="e">
        <f>IF(H498="不合格",0,VLOOKUP(H498,計算!$U$2:$V$62,2,FALSE))</f>
        <v>#N/A</v>
      </c>
      <c r="V498" t="e">
        <f>IF(U498=0,"不合格",VLOOKUP(U498,計算!$T$3:$V$63,2))</f>
        <v>#N/A</v>
      </c>
      <c r="W498" t="str">
        <f t="shared" si="64"/>
        <v/>
      </c>
      <c r="X498" t="e">
        <f t="shared" si="65"/>
        <v>#N/A</v>
      </c>
      <c r="Y498" t="str">
        <f>IF(D498="","",団体設定!$B$7)</f>
        <v/>
      </c>
      <c r="Z498" t="str">
        <f>IF(D498="","",団体設定!$B$8)</f>
        <v/>
      </c>
    </row>
    <row r="499" spans="1:26" x14ac:dyDescent="0.15">
      <c r="A499">
        <v>498</v>
      </c>
      <c r="B499" s="1" t="str">
        <f>IF(D499="","",'超上級(十一段～)'!B54)</f>
        <v/>
      </c>
      <c r="C499" s="1" t="str">
        <f>IF(D499="","",'超上級(十一段～)'!C54)</f>
        <v/>
      </c>
      <c r="D499" t="str">
        <f>'超上級(十一段～)'!D54&amp;'超上級(十一段～)'!E54</f>
        <v/>
      </c>
      <c r="E499" t="str">
        <f>IF(D499="","",'超上級(十一段～)'!F54&amp;"/"&amp;'超上級(十一段～)'!H54&amp;"/"&amp;'超上級(十一段～)'!J54)</f>
        <v/>
      </c>
      <c r="F499" s="34" t="str">
        <f>IF(D499="","",団体設定!$B$5&amp;"年"&amp;団体設定!$D$5&amp;団体設定!$E$5&amp;団体設定!$F$5&amp;団体設定!$G$5)</f>
        <v/>
      </c>
      <c r="G499" s="33" t="str">
        <f t="shared" si="59"/>
        <v/>
      </c>
      <c r="H499" t="str">
        <f>'超上級(十一段～)'!Z54</f>
        <v/>
      </c>
      <c r="I499" t="str">
        <f>IF(D499="","",VLOOKUP(H499,計算!$B$16:$C$219,2,FALSE))</f>
        <v/>
      </c>
      <c r="J499" s="44" t="s">
        <v>68</v>
      </c>
      <c r="K499">
        <f t="shared" si="60"/>
        <v>0</v>
      </c>
      <c r="L499" s="52" t="e">
        <f t="shared" si="61"/>
        <v>#VALUE!</v>
      </c>
      <c r="M499" t="e">
        <f t="shared" si="62"/>
        <v>#VALUE!</v>
      </c>
      <c r="N499" t="str">
        <f t="shared" si="63"/>
        <v/>
      </c>
      <c r="O499" s="34" t="str">
        <f t="shared" si="66"/>
        <v/>
      </c>
      <c r="P499" s="34">
        <f>IF(H499="不合格","",'超上級(十一段～)'!D54)</f>
        <v>0</v>
      </c>
      <c r="Q499" s="34">
        <f>IF(H499="不合格","",'超上級(十一段～)'!E54)</f>
        <v>0</v>
      </c>
      <c r="R499" s="34">
        <f>IF(H499="不合格","",'超上級(十一段～)'!F54)</f>
        <v>0</v>
      </c>
      <c r="S499" s="34">
        <f>IF(H499="不合格","",'超上級(十一段～)'!H54)</f>
        <v>0</v>
      </c>
      <c r="T499" s="34">
        <f>IF(H499="不合格","",'超上級(十一段～)'!J54)</f>
        <v>0</v>
      </c>
      <c r="U499" t="e">
        <f>IF(H499="不合格",0,VLOOKUP(H499,計算!$U$2:$V$62,2,FALSE))</f>
        <v>#N/A</v>
      </c>
      <c r="V499" t="e">
        <f>IF(U499=0,"不合格",VLOOKUP(U499,計算!$T$3:$V$63,2))</f>
        <v>#N/A</v>
      </c>
      <c r="W499" t="str">
        <f t="shared" si="64"/>
        <v/>
      </c>
      <c r="X499" t="e">
        <f t="shared" si="65"/>
        <v>#N/A</v>
      </c>
      <c r="Y499" t="str">
        <f>IF(D499="","",団体設定!$B$7)</f>
        <v/>
      </c>
      <c r="Z499" t="str">
        <f>IF(D499="","",団体設定!$B$8)</f>
        <v/>
      </c>
    </row>
    <row r="500" spans="1:26" x14ac:dyDescent="0.15">
      <c r="A500">
        <v>499</v>
      </c>
      <c r="B500" s="1" t="str">
        <f>IF(D500="","",'超上級(十一段～)'!B55)</f>
        <v/>
      </c>
      <c r="C500" s="1" t="str">
        <f>IF(D500="","",'超上級(十一段～)'!C55)</f>
        <v/>
      </c>
      <c r="D500" t="str">
        <f>'超上級(十一段～)'!D55&amp;'超上級(十一段～)'!E55</f>
        <v/>
      </c>
      <c r="E500" t="str">
        <f>IF(D500="","",'超上級(十一段～)'!F55&amp;"/"&amp;'超上級(十一段～)'!H55&amp;"/"&amp;'超上級(十一段～)'!J55)</f>
        <v/>
      </c>
      <c r="F500" s="34" t="str">
        <f>IF(D500="","",団体設定!$B$5&amp;"年"&amp;団体設定!$D$5&amp;団体設定!$E$5&amp;団体設定!$F$5&amp;団体設定!$G$5)</f>
        <v/>
      </c>
      <c r="G500" s="33" t="str">
        <f t="shared" si="59"/>
        <v/>
      </c>
      <c r="H500" t="str">
        <f>'超上級(十一段～)'!Z55</f>
        <v/>
      </c>
      <c r="I500" t="str">
        <f>IF(D500="","",VLOOKUP(H500,計算!$B$16:$C$219,2,FALSE))</f>
        <v/>
      </c>
      <c r="J500" s="44" t="s">
        <v>68</v>
      </c>
      <c r="K500">
        <f t="shared" si="60"/>
        <v>0</v>
      </c>
      <c r="L500" s="52" t="e">
        <f t="shared" si="61"/>
        <v>#VALUE!</v>
      </c>
      <c r="M500" t="e">
        <f t="shared" si="62"/>
        <v>#VALUE!</v>
      </c>
      <c r="N500" t="str">
        <f t="shared" si="63"/>
        <v/>
      </c>
      <c r="O500" s="34" t="str">
        <f t="shared" si="66"/>
        <v/>
      </c>
      <c r="P500" s="34">
        <f>IF(H500="不合格","",'超上級(十一段～)'!D55)</f>
        <v>0</v>
      </c>
      <c r="Q500" s="34">
        <f>IF(H500="不合格","",'超上級(十一段～)'!E55)</f>
        <v>0</v>
      </c>
      <c r="R500" s="34">
        <f>IF(H500="不合格","",'超上級(十一段～)'!F55)</f>
        <v>0</v>
      </c>
      <c r="S500" s="34">
        <f>IF(H500="不合格","",'超上級(十一段～)'!H55)</f>
        <v>0</v>
      </c>
      <c r="T500" s="34">
        <f>IF(H500="不合格","",'超上級(十一段～)'!J55)</f>
        <v>0</v>
      </c>
      <c r="U500" t="e">
        <f>IF(H500="不合格",0,VLOOKUP(H500,計算!$U$2:$V$62,2,FALSE))</f>
        <v>#N/A</v>
      </c>
      <c r="V500" t="e">
        <f>IF(U500=0,"不合格",VLOOKUP(U500,計算!$T$3:$V$63,2))</f>
        <v>#N/A</v>
      </c>
      <c r="W500" t="str">
        <f t="shared" si="64"/>
        <v/>
      </c>
      <c r="X500" t="e">
        <f t="shared" si="65"/>
        <v>#N/A</v>
      </c>
      <c r="Y500" t="str">
        <f>IF(D500="","",団体設定!$B$7)</f>
        <v/>
      </c>
      <c r="Z500" t="str">
        <f>IF(D500="","",団体設定!$B$8)</f>
        <v/>
      </c>
    </row>
    <row r="501" spans="1:26" x14ac:dyDescent="0.15">
      <c r="A501">
        <v>500</v>
      </c>
      <c r="B501" s="1" t="str">
        <f>IF(D501="","",'超上級(十一段～)'!B56)</f>
        <v/>
      </c>
      <c r="C501" s="1" t="str">
        <f>IF(D501="","",'超上級(十一段～)'!C56)</f>
        <v/>
      </c>
      <c r="D501" t="str">
        <f>'超上級(十一段～)'!D56&amp;'超上級(十一段～)'!E56</f>
        <v/>
      </c>
      <c r="E501" t="str">
        <f>IF(D501="","",'超上級(十一段～)'!F56&amp;"/"&amp;'超上級(十一段～)'!H56&amp;"/"&amp;'超上級(十一段～)'!J56)</f>
        <v/>
      </c>
      <c r="F501" s="34" t="str">
        <f>IF(D501="","",団体設定!$B$5&amp;"年"&amp;団体設定!$D$5&amp;団体設定!$E$5&amp;団体設定!$F$5&amp;団体設定!$G$5)</f>
        <v/>
      </c>
      <c r="G501" s="33" t="str">
        <f t="shared" si="59"/>
        <v/>
      </c>
      <c r="H501" t="str">
        <f>'超上級(十一段～)'!Z56</f>
        <v/>
      </c>
      <c r="I501" t="str">
        <f>IF(D501="","",VLOOKUP(H501,計算!$B$16:$C$219,2,FALSE))</f>
        <v/>
      </c>
      <c r="J501" s="44" t="s">
        <v>68</v>
      </c>
      <c r="K501">
        <f t="shared" si="60"/>
        <v>0</v>
      </c>
      <c r="L501" s="52" t="e">
        <f t="shared" si="61"/>
        <v>#VALUE!</v>
      </c>
      <c r="M501" t="e">
        <f t="shared" si="62"/>
        <v>#VALUE!</v>
      </c>
      <c r="N501" t="str">
        <f t="shared" si="63"/>
        <v/>
      </c>
      <c r="O501" s="34" t="str">
        <f t="shared" si="66"/>
        <v/>
      </c>
      <c r="P501" s="34">
        <f>IF(H501="不合格","",'超上級(十一段～)'!D56)</f>
        <v>0</v>
      </c>
      <c r="Q501" s="34">
        <f>IF(H501="不合格","",'超上級(十一段～)'!E56)</f>
        <v>0</v>
      </c>
      <c r="R501" s="34">
        <f>IF(H501="不合格","",'超上級(十一段～)'!F56)</f>
        <v>0</v>
      </c>
      <c r="S501" s="34">
        <f>IF(H501="不合格","",'超上級(十一段～)'!H56)</f>
        <v>0</v>
      </c>
      <c r="T501" s="34">
        <f>IF(H501="不合格","",'超上級(十一段～)'!J56)</f>
        <v>0</v>
      </c>
      <c r="U501" t="e">
        <f>IF(H501="不合格",0,VLOOKUP(H501,計算!$U$2:$V$62,2,FALSE))</f>
        <v>#N/A</v>
      </c>
      <c r="V501" t="e">
        <f>IF(U501=0,"不合格",VLOOKUP(U501,計算!$T$3:$V$63,2))</f>
        <v>#N/A</v>
      </c>
      <c r="W501" t="str">
        <f t="shared" si="64"/>
        <v/>
      </c>
      <c r="X501" t="e">
        <f t="shared" si="65"/>
        <v>#N/A</v>
      </c>
      <c r="Y501" t="str">
        <f>IF(D501="","",団体設定!$B$7)</f>
        <v/>
      </c>
      <c r="Z501" t="str">
        <f>IF(D501="","",団体設定!$B$8)</f>
        <v/>
      </c>
    </row>
    <row r="502" spans="1:26" x14ac:dyDescent="0.15">
      <c r="A502">
        <v>501</v>
      </c>
      <c r="B502" s="1" t="str">
        <f>IF(D502="","",'超上級(十一段～)'!B57)</f>
        <v/>
      </c>
      <c r="C502" s="1" t="str">
        <f>IF(D502="","",'超上級(十一段～)'!C57)</f>
        <v/>
      </c>
      <c r="D502" t="str">
        <f>'超上級(十一段～)'!D57&amp;'超上級(十一段～)'!E57</f>
        <v/>
      </c>
      <c r="E502" t="str">
        <f>IF(D502="","",'超上級(十一段～)'!F57&amp;"/"&amp;'超上級(十一段～)'!H57&amp;"/"&amp;'超上級(十一段～)'!J57)</f>
        <v/>
      </c>
      <c r="F502" s="34" t="str">
        <f>IF(D502="","",団体設定!$B$5&amp;"年"&amp;団体設定!$D$5&amp;団体設定!$E$5&amp;団体設定!$F$5&amp;団体設定!$G$5)</f>
        <v/>
      </c>
      <c r="G502" s="33" t="str">
        <f t="shared" si="59"/>
        <v/>
      </c>
      <c r="H502" t="str">
        <f>'超上級(十一段～)'!Z57</f>
        <v/>
      </c>
      <c r="I502" t="str">
        <f>IF(D502="","",VLOOKUP(H502,計算!$B$16:$C$219,2,FALSE))</f>
        <v/>
      </c>
      <c r="J502" s="44" t="s">
        <v>68</v>
      </c>
      <c r="K502">
        <f t="shared" si="60"/>
        <v>0</v>
      </c>
      <c r="L502" s="52" t="e">
        <f t="shared" si="61"/>
        <v>#VALUE!</v>
      </c>
      <c r="M502" t="e">
        <f t="shared" si="62"/>
        <v>#VALUE!</v>
      </c>
      <c r="N502" t="str">
        <f t="shared" si="63"/>
        <v/>
      </c>
      <c r="O502" s="34" t="str">
        <f t="shared" si="66"/>
        <v/>
      </c>
      <c r="P502" s="34">
        <f>IF(H502="不合格","",'超上級(十一段～)'!D57)</f>
        <v>0</v>
      </c>
      <c r="Q502" s="34">
        <f>IF(H502="不合格","",'超上級(十一段～)'!E57)</f>
        <v>0</v>
      </c>
      <c r="R502" s="34">
        <f>IF(H502="不合格","",'超上級(十一段～)'!F57)</f>
        <v>0</v>
      </c>
      <c r="S502" s="34">
        <f>IF(H502="不合格","",'超上級(十一段～)'!H57)</f>
        <v>0</v>
      </c>
      <c r="T502" s="34">
        <f>IF(H502="不合格","",'超上級(十一段～)'!J57)</f>
        <v>0</v>
      </c>
      <c r="U502" t="e">
        <f>IF(H502="不合格",0,VLOOKUP(H502,計算!$U$2:$V$62,2,FALSE))</f>
        <v>#N/A</v>
      </c>
      <c r="V502" t="e">
        <f>IF(U502=0,"不合格",VLOOKUP(U502,計算!$T$3:$V$63,2))</f>
        <v>#N/A</v>
      </c>
      <c r="W502" t="str">
        <f t="shared" si="64"/>
        <v/>
      </c>
      <c r="X502" t="e">
        <f t="shared" si="65"/>
        <v>#N/A</v>
      </c>
      <c r="Y502" t="str">
        <f>IF(D502="","",団体設定!$B$7)</f>
        <v/>
      </c>
      <c r="Z502" t="str">
        <f>IF(D502="","",団体設定!$B$8)</f>
        <v/>
      </c>
    </row>
    <row r="503" spans="1:26" x14ac:dyDescent="0.15">
      <c r="A503">
        <v>502</v>
      </c>
      <c r="B503" s="1" t="str">
        <f>IF(D503="","",'超上級(十一段～)'!B58)</f>
        <v/>
      </c>
      <c r="C503" s="1" t="str">
        <f>IF(D503="","",'超上級(十一段～)'!C58)</f>
        <v/>
      </c>
      <c r="D503" t="str">
        <f>'超上級(十一段～)'!D58&amp;'超上級(十一段～)'!E58</f>
        <v/>
      </c>
      <c r="E503" t="str">
        <f>IF(D503="","",'超上級(十一段～)'!F58&amp;"/"&amp;'超上級(十一段～)'!H58&amp;"/"&amp;'超上級(十一段～)'!J58)</f>
        <v/>
      </c>
      <c r="F503" s="34" t="str">
        <f>IF(D503="","",団体設定!$B$5&amp;"年"&amp;団体設定!$D$5&amp;団体設定!$E$5&amp;団体設定!$F$5&amp;団体設定!$G$5)</f>
        <v/>
      </c>
      <c r="G503" s="33" t="str">
        <f t="shared" si="59"/>
        <v/>
      </c>
      <c r="H503" t="str">
        <f>'超上級(十一段～)'!Z58</f>
        <v/>
      </c>
      <c r="I503" t="str">
        <f>IF(D503="","",VLOOKUP(H503,計算!$B$16:$C$219,2,FALSE))</f>
        <v/>
      </c>
      <c r="J503" s="44" t="s">
        <v>68</v>
      </c>
      <c r="K503">
        <f t="shared" si="60"/>
        <v>0</v>
      </c>
      <c r="L503" s="52" t="e">
        <f t="shared" si="61"/>
        <v>#VALUE!</v>
      </c>
      <c r="M503" t="e">
        <f t="shared" si="62"/>
        <v>#VALUE!</v>
      </c>
      <c r="N503" t="str">
        <f t="shared" si="63"/>
        <v/>
      </c>
      <c r="O503" s="34" t="str">
        <f t="shared" si="66"/>
        <v/>
      </c>
      <c r="P503" s="34">
        <f>IF(H503="不合格","",'超上級(十一段～)'!D58)</f>
        <v>0</v>
      </c>
      <c r="Q503" s="34">
        <f>IF(H503="不合格","",'超上級(十一段～)'!E58)</f>
        <v>0</v>
      </c>
      <c r="R503" s="34">
        <f>IF(H503="不合格","",'超上級(十一段～)'!F58)</f>
        <v>0</v>
      </c>
      <c r="S503" s="34">
        <f>IF(H503="不合格","",'超上級(十一段～)'!H58)</f>
        <v>0</v>
      </c>
      <c r="T503" s="34">
        <f>IF(H503="不合格","",'超上級(十一段～)'!J58)</f>
        <v>0</v>
      </c>
      <c r="U503" t="e">
        <f>IF(H503="不合格",0,VLOOKUP(H503,計算!$U$2:$V$62,2,FALSE))</f>
        <v>#N/A</v>
      </c>
      <c r="V503" t="e">
        <f>IF(U503=0,"不合格",VLOOKUP(U503,計算!$T$3:$V$63,2))</f>
        <v>#N/A</v>
      </c>
      <c r="W503" t="str">
        <f t="shared" si="64"/>
        <v/>
      </c>
      <c r="X503" t="e">
        <f t="shared" si="65"/>
        <v>#N/A</v>
      </c>
      <c r="Y503" t="str">
        <f>IF(D503="","",団体設定!$B$7)</f>
        <v/>
      </c>
      <c r="Z503" t="str">
        <f>IF(D503="","",団体設定!$B$8)</f>
        <v/>
      </c>
    </row>
    <row r="504" spans="1:26" x14ac:dyDescent="0.15">
      <c r="A504">
        <v>503</v>
      </c>
      <c r="B504" s="1" t="str">
        <f>IF(D504="","",'超上級(十一段～)'!B59)</f>
        <v/>
      </c>
      <c r="C504" s="1" t="str">
        <f>IF(D504="","",'超上級(十一段～)'!C59)</f>
        <v/>
      </c>
      <c r="D504" t="str">
        <f>'超上級(十一段～)'!D59&amp;'超上級(十一段～)'!E59</f>
        <v/>
      </c>
      <c r="E504" t="str">
        <f>IF(D504="","",'超上級(十一段～)'!F59&amp;"/"&amp;'超上級(十一段～)'!H59&amp;"/"&amp;'超上級(十一段～)'!J59)</f>
        <v/>
      </c>
      <c r="F504" s="34" t="str">
        <f>IF(D504="","",団体設定!$B$5&amp;"年"&amp;団体設定!$D$5&amp;団体設定!$E$5&amp;団体設定!$F$5&amp;団体設定!$G$5)</f>
        <v/>
      </c>
      <c r="G504" s="33" t="str">
        <f t="shared" si="59"/>
        <v/>
      </c>
      <c r="H504" t="str">
        <f>'超上級(十一段～)'!Z59</f>
        <v/>
      </c>
      <c r="I504" t="str">
        <f>IF(D504="","",VLOOKUP(H504,計算!$B$16:$C$219,2,FALSE))</f>
        <v/>
      </c>
      <c r="J504" s="44" t="s">
        <v>68</v>
      </c>
      <c r="K504">
        <f t="shared" si="60"/>
        <v>0</v>
      </c>
      <c r="L504" s="52" t="e">
        <f t="shared" si="61"/>
        <v>#VALUE!</v>
      </c>
      <c r="M504" t="e">
        <f t="shared" si="62"/>
        <v>#VALUE!</v>
      </c>
      <c r="N504" t="str">
        <f t="shared" si="63"/>
        <v/>
      </c>
      <c r="O504" s="34" t="str">
        <f t="shared" si="66"/>
        <v/>
      </c>
      <c r="P504" s="34">
        <f>IF(H504="不合格","",'超上級(十一段～)'!D59)</f>
        <v>0</v>
      </c>
      <c r="Q504" s="34">
        <f>IF(H504="不合格","",'超上級(十一段～)'!E59)</f>
        <v>0</v>
      </c>
      <c r="R504" s="34">
        <f>IF(H504="不合格","",'超上級(十一段～)'!F59)</f>
        <v>0</v>
      </c>
      <c r="S504" s="34">
        <f>IF(H504="不合格","",'超上級(十一段～)'!H59)</f>
        <v>0</v>
      </c>
      <c r="T504" s="34">
        <f>IF(H504="不合格","",'超上級(十一段～)'!J59)</f>
        <v>0</v>
      </c>
      <c r="U504" t="e">
        <f>IF(H504="不合格",0,VLOOKUP(H504,計算!$U$2:$V$62,2,FALSE))</f>
        <v>#N/A</v>
      </c>
      <c r="V504" t="e">
        <f>IF(U504=0,"不合格",VLOOKUP(U504,計算!$T$3:$V$63,2))</f>
        <v>#N/A</v>
      </c>
      <c r="W504" t="str">
        <f t="shared" si="64"/>
        <v/>
      </c>
      <c r="X504" t="e">
        <f t="shared" si="65"/>
        <v>#N/A</v>
      </c>
      <c r="Y504" t="str">
        <f>IF(D504="","",団体設定!$B$7)</f>
        <v/>
      </c>
      <c r="Z504" t="str">
        <f>IF(D504="","",団体設定!$B$8)</f>
        <v/>
      </c>
    </row>
    <row r="505" spans="1:26" x14ac:dyDescent="0.15">
      <c r="A505">
        <v>504</v>
      </c>
      <c r="B505" s="1" t="str">
        <f>IF(D505="","",'超上級(十一段～)'!B60)</f>
        <v/>
      </c>
      <c r="C505" s="1" t="str">
        <f>IF(D505="","",'超上級(十一段～)'!C60)</f>
        <v/>
      </c>
      <c r="D505" t="str">
        <f>'超上級(十一段～)'!D60&amp;'超上級(十一段～)'!E60</f>
        <v/>
      </c>
      <c r="E505" t="str">
        <f>IF(D505="","",'超上級(十一段～)'!F60&amp;"/"&amp;'超上級(十一段～)'!H60&amp;"/"&amp;'超上級(十一段～)'!J60)</f>
        <v/>
      </c>
      <c r="F505" s="34" t="str">
        <f>IF(D505="","",団体設定!$B$5&amp;"年"&amp;団体設定!$D$5&amp;団体設定!$E$5&amp;団体設定!$F$5&amp;団体設定!$G$5)</f>
        <v/>
      </c>
      <c r="G505" s="33" t="str">
        <f t="shared" si="59"/>
        <v/>
      </c>
      <c r="H505" t="str">
        <f>'超上級(十一段～)'!Z60</f>
        <v/>
      </c>
      <c r="I505" t="str">
        <f>IF(D505="","",VLOOKUP(H505,計算!$B$16:$C$219,2,FALSE))</f>
        <v/>
      </c>
      <c r="J505" s="44" t="s">
        <v>68</v>
      </c>
      <c r="K505">
        <f t="shared" si="60"/>
        <v>0</v>
      </c>
      <c r="L505" s="52" t="e">
        <f t="shared" si="61"/>
        <v>#VALUE!</v>
      </c>
      <c r="M505" t="e">
        <f t="shared" si="62"/>
        <v>#VALUE!</v>
      </c>
      <c r="N505" t="str">
        <f t="shared" si="63"/>
        <v/>
      </c>
      <c r="O505" s="34" t="str">
        <f t="shared" si="66"/>
        <v/>
      </c>
      <c r="P505" s="34">
        <f>IF(H505="不合格","",'超上級(十一段～)'!D60)</f>
        <v>0</v>
      </c>
      <c r="Q505" s="34">
        <f>IF(H505="不合格","",'超上級(十一段～)'!E60)</f>
        <v>0</v>
      </c>
      <c r="R505" s="34">
        <f>IF(H505="不合格","",'超上級(十一段～)'!F60)</f>
        <v>0</v>
      </c>
      <c r="S505" s="34">
        <f>IF(H505="不合格","",'超上級(十一段～)'!H60)</f>
        <v>0</v>
      </c>
      <c r="T505" s="34">
        <f>IF(H505="不合格","",'超上級(十一段～)'!J60)</f>
        <v>0</v>
      </c>
      <c r="U505" t="e">
        <f>IF(H505="不合格",0,VLOOKUP(H505,計算!$U$2:$V$62,2,FALSE))</f>
        <v>#N/A</v>
      </c>
      <c r="V505" t="e">
        <f>IF(U505=0,"不合格",VLOOKUP(U505,計算!$T$3:$V$63,2))</f>
        <v>#N/A</v>
      </c>
      <c r="W505" t="str">
        <f t="shared" si="64"/>
        <v/>
      </c>
      <c r="X505" t="e">
        <f t="shared" si="65"/>
        <v>#N/A</v>
      </c>
      <c r="Y505" t="str">
        <f>IF(D505="","",団体設定!$B$7)</f>
        <v/>
      </c>
      <c r="Z505" t="str">
        <f>IF(D505="","",団体設定!$B$8)</f>
        <v/>
      </c>
    </row>
    <row r="506" spans="1:26" x14ac:dyDescent="0.15">
      <c r="A506">
        <v>505</v>
      </c>
      <c r="B506" s="1" t="str">
        <f>IF(D506="","",'超上級(十一段～)'!B61)</f>
        <v/>
      </c>
      <c r="C506" s="1" t="str">
        <f>IF(D506="","",'超上級(十一段～)'!C61)</f>
        <v/>
      </c>
      <c r="D506" t="str">
        <f>'超上級(十一段～)'!D61&amp;'超上級(十一段～)'!E61</f>
        <v/>
      </c>
      <c r="E506" t="str">
        <f>IF(D506="","",'超上級(十一段～)'!F61&amp;"/"&amp;'超上級(十一段～)'!H61&amp;"/"&amp;'超上級(十一段～)'!J61)</f>
        <v/>
      </c>
      <c r="F506" s="34" t="str">
        <f>IF(D506="","",団体設定!$B$5&amp;"年"&amp;団体設定!$D$5&amp;団体設定!$E$5&amp;団体設定!$F$5&amp;団体設定!$G$5)</f>
        <v/>
      </c>
      <c r="G506" s="33" t="str">
        <f t="shared" si="59"/>
        <v/>
      </c>
      <c r="H506" t="str">
        <f>'超上級(十一段～)'!Z61</f>
        <v/>
      </c>
      <c r="I506" t="str">
        <f>IF(D506="","",VLOOKUP(H506,計算!$B$16:$C$219,2,FALSE))</f>
        <v/>
      </c>
      <c r="J506" s="44" t="s">
        <v>68</v>
      </c>
      <c r="K506">
        <f t="shared" si="60"/>
        <v>0</v>
      </c>
      <c r="L506" s="52" t="e">
        <f t="shared" si="61"/>
        <v>#VALUE!</v>
      </c>
      <c r="M506" t="e">
        <f t="shared" si="62"/>
        <v>#VALUE!</v>
      </c>
      <c r="N506" t="str">
        <f t="shared" si="63"/>
        <v/>
      </c>
      <c r="O506" s="34" t="str">
        <f t="shared" si="66"/>
        <v/>
      </c>
      <c r="P506" s="34">
        <f>IF(H506="不合格","",'超上級(十一段～)'!D61)</f>
        <v>0</v>
      </c>
      <c r="Q506" s="34">
        <f>IF(H506="不合格","",'超上級(十一段～)'!E61)</f>
        <v>0</v>
      </c>
      <c r="R506" s="34">
        <f>IF(H506="不合格","",'超上級(十一段～)'!F61)</f>
        <v>0</v>
      </c>
      <c r="S506" s="34">
        <f>IF(H506="不合格","",'超上級(十一段～)'!H61)</f>
        <v>0</v>
      </c>
      <c r="T506" s="34">
        <f>IF(H506="不合格","",'超上級(十一段～)'!J61)</f>
        <v>0</v>
      </c>
      <c r="U506" t="e">
        <f>IF(H506="不合格",0,VLOOKUP(H506,計算!$U$2:$V$62,2,FALSE))</f>
        <v>#N/A</v>
      </c>
      <c r="V506" t="e">
        <f>IF(U506=0,"不合格",VLOOKUP(U506,計算!$T$3:$V$63,2))</f>
        <v>#N/A</v>
      </c>
      <c r="W506" t="str">
        <f t="shared" si="64"/>
        <v/>
      </c>
      <c r="X506" t="e">
        <f t="shared" si="65"/>
        <v>#N/A</v>
      </c>
      <c r="Y506" t="str">
        <f>IF(D506="","",団体設定!$B$7)</f>
        <v/>
      </c>
      <c r="Z506" t="str">
        <f>IF(D506="","",団体設定!$B$8)</f>
        <v/>
      </c>
    </row>
    <row r="507" spans="1:26" x14ac:dyDescent="0.15">
      <c r="A507">
        <v>506</v>
      </c>
      <c r="B507" s="1" t="str">
        <f>IF(D507="","",'超上級(十一段～)'!B62)</f>
        <v/>
      </c>
      <c r="C507" s="1" t="str">
        <f>IF(D507="","",'超上級(十一段～)'!C62)</f>
        <v/>
      </c>
      <c r="D507" t="str">
        <f>'超上級(十一段～)'!D62&amp;'超上級(十一段～)'!E62</f>
        <v/>
      </c>
      <c r="E507" t="str">
        <f>IF(D507="","",'超上級(十一段～)'!F62&amp;"/"&amp;'超上級(十一段～)'!H62&amp;"/"&amp;'超上級(十一段～)'!J62)</f>
        <v/>
      </c>
      <c r="F507" s="34" t="str">
        <f>IF(D507="","",団体設定!$B$5&amp;"年"&amp;団体設定!$D$5&amp;団体設定!$E$5&amp;団体設定!$F$5&amp;団体設定!$G$5)</f>
        <v/>
      </c>
      <c r="G507" s="33" t="str">
        <f t="shared" si="59"/>
        <v/>
      </c>
      <c r="H507" t="str">
        <f>'超上級(十一段～)'!Z62</f>
        <v/>
      </c>
      <c r="I507" t="str">
        <f>IF(D507="","",VLOOKUP(H507,計算!$B$16:$C$219,2,FALSE))</f>
        <v/>
      </c>
      <c r="J507" s="44" t="s">
        <v>68</v>
      </c>
      <c r="K507">
        <f t="shared" si="60"/>
        <v>0</v>
      </c>
      <c r="L507" s="52" t="e">
        <f t="shared" si="61"/>
        <v>#VALUE!</v>
      </c>
      <c r="M507" t="e">
        <f t="shared" si="62"/>
        <v>#VALUE!</v>
      </c>
      <c r="N507" t="str">
        <f t="shared" si="63"/>
        <v/>
      </c>
      <c r="O507" s="34" t="str">
        <f t="shared" si="66"/>
        <v/>
      </c>
      <c r="P507" s="34">
        <f>IF(H507="不合格","",'超上級(十一段～)'!D62)</f>
        <v>0</v>
      </c>
      <c r="Q507" s="34">
        <f>IF(H507="不合格","",'超上級(十一段～)'!E62)</f>
        <v>0</v>
      </c>
      <c r="R507" s="34">
        <f>IF(H507="不合格","",'超上級(十一段～)'!F62)</f>
        <v>0</v>
      </c>
      <c r="S507" s="34">
        <f>IF(H507="不合格","",'超上級(十一段～)'!H62)</f>
        <v>0</v>
      </c>
      <c r="T507" s="34">
        <f>IF(H507="不合格","",'超上級(十一段～)'!J62)</f>
        <v>0</v>
      </c>
      <c r="U507" t="e">
        <f>IF(H507="不合格",0,VLOOKUP(H507,計算!$U$2:$V$62,2,FALSE))</f>
        <v>#N/A</v>
      </c>
      <c r="V507" t="e">
        <f>IF(U507=0,"不合格",VLOOKUP(U507,計算!$T$3:$V$63,2))</f>
        <v>#N/A</v>
      </c>
      <c r="W507" t="str">
        <f t="shared" si="64"/>
        <v/>
      </c>
      <c r="X507" t="e">
        <f t="shared" si="65"/>
        <v>#N/A</v>
      </c>
      <c r="Y507" t="str">
        <f>IF(D507="","",団体設定!$B$7)</f>
        <v/>
      </c>
      <c r="Z507" t="str">
        <f>IF(D507="","",団体設定!$B$8)</f>
        <v/>
      </c>
    </row>
    <row r="508" spans="1:26" x14ac:dyDescent="0.15">
      <c r="A508">
        <v>507</v>
      </c>
      <c r="B508" s="1" t="str">
        <f>IF(D508="","",'超上級(十一段～)'!B63)</f>
        <v/>
      </c>
      <c r="C508" s="1" t="str">
        <f>IF(D508="","",'超上級(十一段～)'!C63)</f>
        <v/>
      </c>
      <c r="D508" t="str">
        <f>'超上級(十一段～)'!D63&amp;'超上級(十一段～)'!E63</f>
        <v/>
      </c>
      <c r="E508" t="str">
        <f>IF(D508="","",'超上級(十一段～)'!F63&amp;"/"&amp;'超上級(十一段～)'!H63&amp;"/"&amp;'超上級(十一段～)'!J63)</f>
        <v/>
      </c>
      <c r="F508" s="34" t="str">
        <f>IF(D508="","",団体設定!$B$5&amp;"年"&amp;団体設定!$D$5&amp;団体設定!$E$5&amp;団体設定!$F$5&amp;団体設定!$G$5)</f>
        <v/>
      </c>
      <c r="G508" s="33" t="str">
        <f t="shared" si="59"/>
        <v/>
      </c>
      <c r="H508" t="str">
        <f>'超上級(十一段～)'!Z63</f>
        <v/>
      </c>
      <c r="I508" t="str">
        <f>IF(D508="","",VLOOKUP(H508,計算!$B$16:$C$219,2,FALSE))</f>
        <v/>
      </c>
      <c r="J508" s="44" t="s">
        <v>68</v>
      </c>
      <c r="K508">
        <f t="shared" si="60"/>
        <v>0</v>
      </c>
      <c r="L508" s="52" t="e">
        <f t="shared" si="61"/>
        <v>#VALUE!</v>
      </c>
      <c r="M508" t="e">
        <f t="shared" si="62"/>
        <v>#VALUE!</v>
      </c>
      <c r="N508" t="str">
        <f t="shared" si="63"/>
        <v/>
      </c>
      <c r="O508" s="34" t="str">
        <f t="shared" si="66"/>
        <v/>
      </c>
      <c r="P508" s="34">
        <f>IF(H508="不合格","",'超上級(十一段～)'!D63)</f>
        <v>0</v>
      </c>
      <c r="Q508" s="34">
        <f>IF(H508="不合格","",'超上級(十一段～)'!E63)</f>
        <v>0</v>
      </c>
      <c r="R508" s="34">
        <f>IF(H508="不合格","",'超上級(十一段～)'!F63)</f>
        <v>0</v>
      </c>
      <c r="S508" s="34">
        <f>IF(H508="不合格","",'超上級(十一段～)'!H63)</f>
        <v>0</v>
      </c>
      <c r="T508" s="34">
        <f>IF(H508="不合格","",'超上級(十一段～)'!J63)</f>
        <v>0</v>
      </c>
      <c r="U508" t="e">
        <f>IF(H508="不合格",0,VLOOKUP(H508,計算!$U$2:$V$62,2,FALSE))</f>
        <v>#N/A</v>
      </c>
      <c r="V508" t="e">
        <f>IF(U508=0,"不合格",VLOOKUP(U508,計算!$T$3:$V$63,2))</f>
        <v>#N/A</v>
      </c>
      <c r="W508" t="str">
        <f t="shared" si="64"/>
        <v/>
      </c>
      <c r="X508" t="e">
        <f t="shared" si="65"/>
        <v>#N/A</v>
      </c>
      <c r="Y508" t="str">
        <f>IF(D508="","",団体設定!$B$7)</f>
        <v/>
      </c>
      <c r="Z508" t="str">
        <f>IF(D508="","",団体設定!$B$8)</f>
        <v/>
      </c>
    </row>
    <row r="509" spans="1:26" x14ac:dyDescent="0.15">
      <c r="A509">
        <v>508</v>
      </c>
      <c r="B509" s="1" t="str">
        <f>IF(D509="","",'超上級(十一段～)'!B64)</f>
        <v/>
      </c>
      <c r="C509" s="1" t="str">
        <f>IF(D509="","",'超上級(十一段～)'!C64)</f>
        <v/>
      </c>
      <c r="D509" t="str">
        <f>'超上級(十一段～)'!D64&amp;'超上級(十一段～)'!E64</f>
        <v/>
      </c>
      <c r="E509" t="str">
        <f>IF(D509="","",'超上級(十一段～)'!F64&amp;"/"&amp;'超上級(十一段～)'!H64&amp;"/"&amp;'超上級(十一段～)'!J64)</f>
        <v/>
      </c>
      <c r="F509" s="34" t="str">
        <f>IF(D509="","",団体設定!$B$5&amp;"年"&amp;団体設定!$D$5&amp;団体設定!$E$5&amp;団体設定!$F$5&amp;団体設定!$G$5)</f>
        <v/>
      </c>
      <c r="G509" s="33" t="str">
        <f t="shared" si="59"/>
        <v/>
      </c>
      <c r="H509" t="str">
        <f>'超上級(十一段～)'!Z64</f>
        <v/>
      </c>
      <c r="I509" t="str">
        <f>IF(D509="","",VLOOKUP(H509,計算!$B$16:$C$219,2,FALSE))</f>
        <v/>
      </c>
      <c r="J509" s="44" t="s">
        <v>68</v>
      </c>
      <c r="K509">
        <f t="shared" si="60"/>
        <v>0</v>
      </c>
      <c r="L509" s="52" t="e">
        <f t="shared" si="61"/>
        <v>#VALUE!</v>
      </c>
      <c r="M509" t="e">
        <f t="shared" si="62"/>
        <v>#VALUE!</v>
      </c>
      <c r="N509" t="str">
        <f t="shared" si="63"/>
        <v/>
      </c>
      <c r="O509" s="34" t="str">
        <f t="shared" si="66"/>
        <v/>
      </c>
      <c r="P509" s="34">
        <f>IF(H509="不合格","",'超上級(十一段～)'!D64)</f>
        <v>0</v>
      </c>
      <c r="Q509" s="34">
        <f>IF(H509="不合格","",'超上級(十一段～)'!E64)</f>
        <v>0</v>
      </c>
      <c r="R509" s="34">
        <f>IF(H509="不合格","",'超上級(十一段～)'!F64)</f>
        <v>0</v>
      </c>
      <c r="S509" s="34">
        <f>IF(H509="不合格","",'超上級(十一段～)'!H64)</f>
        <v>0</v>
      </c>
      <c r="T509" s="34">
        <f>IF(H509="不合格","",'超上級(十一段～)'!J64)</f>
        <v>0</v>
      </c>
      <c r="U509" t="e">
        <f>IF(H509="不合格",0,VLOOKUP(H509,計算!$U$2:$V$62,2,FALSE))</f>
        <v>#N/A</v>
      </c>
      <c r="V509" t="e">
        <f>IF(U509=0,"不合格",VLOOKUP(U509,計算!$T$3:$V$63,2))</f>
        <v>#N/A</v>
      </c>
      <c r="W509" t="str">
        <f t="shared" si="64"/>
        <v/>
      </c>
      <c r="X509" t="e">
        <f t="shared" si="65"/>
        <v>#N/A</v>
      </c>
      <c r="Y509" t="str">
        <f>IF(D509="","",団体設定!$B$7)</f>
        <v/>
      </c>
      <c r="Z509" t="str">
        <f>IF(D509="","",団体設定!$B$8)</f>
        <v/>
      </c>
    </row>
    <row r="510" spans="1:26" x14ac:dyDescent="0.15">
      <c r="A510">
        <v>509</v>
      </c>
      <c r="B510" s="1" t="str">
        <f>IF(D510="","",'超上級(十一段～)'!B65)</f>
        <v/>
      </c>
      <c r="C510" s="1" t="str">
        <f>IF(D510="","",'超上級(十一段～)'!C65)</f>
        <v/>
      </c>
      <c r="D510" t="str">
        <f>'超上級(十一段～)'!D65&amp;'超上級(十一段～)'!E65</f>
        <v/>
      </c>
      <c r="E510" t="str">
        <f>IF(D510="","",'超上級(十一段～)'!F65&amp;"/"&amp;'超上級(十一段～)'!H65&amp;"/"&amp;'超上級(十一段～)'!J65)</f>
        <v/>
      </c>
      <c r="F510" s="34" t="str">
        <f>IF(D510="","",団体設定!$B$5&amp;"年"&amp;団体設定!$D$5&amp;団体設定!$E$5&amp;団体設定!$F$5&amp;団体設定!$G$5)</f>
        <v/>
      </c>
      <c r="G510" s="33" t="str">
        <f t="shared" si="59"/>
        <v/>
      </c>
      <c r="H510" t="str">
        <f>'超上級(十一段～)'!Z65</f>
        <v/>
      </c>
      <c r="I510" t="str">
        <f>IF(D510="","",VLOOKUP(H510,計算!$B$16:$C$219,2,FALSE))</f>
        <v/>
      </c>
      <c r="J510" s="44" t="s">
        <v>68</v>
      </c>
      <c r="K510">
        <f t="shared" si="60"/>
        <v>0</v>
      </c>
      <c r="L510" s="52" t="e">
        <f t="shared" si="61"/>
        <v>#VALUE!</v>
      </c>
      <c r="M510" t="e">
        <f t="shared" si="62"/>
        <v>#VALUE!</v>
      </c>
      <c r="N510" t="str">
        <f t="shared" si="63"/>
        <v/>
      </c>
      <c r="O510" s="34" t="str">
        <f t="shared" si="66"/>
        <v/>
      </c>
      <c r="P510" s="34">
        <f>IF(H510="不合格","",'超上級(十一段～)'!D65)</f>
        <v>0</v>
      </c>
      <c r="Q510" s="34">
        <f>IF(H510="不合格","",'超上級(十一段～)'!E65)</f>
        <v>0</v>
      </c>
      <c r="R510" s="34">
        <f>IF(H510="不合格","",'超上級(十一段～)'!F65)</f>
        <v>0</v>
      </c>
      <c r="S510" s="34">
        <f>IF(H510="不合格","",'超上級(十一段～)'!H65)</f>
        <v>0</v>
      </c>
      <c r="T510" s="34">
        <f>IF(H510="不合格","",'超上級(十一段～)'!J65)</f>
        <v>0</v>
      </c>
      <c r="U510" t="e">
        <f>IF(H510="不合格",0,VLOOKUP(H510,計算!$U$2:$V$62,2,FALSE))</f>
        <v>#N/A</v>
      </c>
      <c r="V510" t="e">
        <f>IF(U510=0,"不合格",VLOOKUP(U510,計算!$T$3:$V$63,2))</f>
        <v>#N/A</v>
      </c>
      <c r="W510" t="str">
        <f t="shared" si="64"/>
        <v/>
      </c>
      <c r="X510" t="e">
        <f t="shared" si="65"/>
        <v>#N/A</v>
      </c>
      <c r="Y510" t="str">
        <f>IF(D510="","",団体設定!$B$7)</f>
        <v/>
      </c>
      <c r="Z510" t="str">
        <f>IF(D510="","",団体設定!$B$8)</f>
        <v/>
      </c>
    </row>
    <row r="511" spans="1:26" x14ac:dyDescent="0.15">
      <c r="A511">
        <v>510</v>
      </c>
      <c r="B511" s="1" t="str">
        <f>IF(D511="","",'超上級(十一段～)'!B66)</f>
        <v/>
      </c>
      <c r="C511" s="1" t="str">
        <f>IF(D511="","",'超上級(十一段～)'!C66)</f>
        <v/>
      </c>
      <c r="D511" t="str">
        <f>'超上級(十一段～)'!D66&amp;'超上級(十一段～)'!E66</f>
        <v/>
      </c>
      <c r="E511" t="str">
        <f>IF(D511="","",'超上級(十一段～)'!F66&amp;"/"&amp;'超上級(十一段～)'!H66&amp;"/"&amp;'超上級(十一段～)'!J66)</f>
        <v/>
      </c>
      <c r="F511" s="34" t="str">
        <f>IF(D511="","",団体設定!$B$5&amp;"年"&amp;団体設定!$D$5&amp;団体設定!$E$5&amp;団体設定!$F$5&amp;団体設定!$G$5)</f>
        <v/>
      </c>
      <c r="G511" s="33" t="str">
        <f t="shared" si="59"/>
        <v/>
      </c>
      <c r="H511" t="str">
        <f>'超上級(十一段～)'!Z66</f>
        <v/>
      </c>
      <c r="I511" t="str">
        <f>IF(D511="","",VLOOKUP(H511,計算!$B$16:$C$219,2,FALSE))</f>
        <v/>
      </c>
      <c r="J511" s="44" t="s">
        <v>68</v>
      </c>
      <c r="K511">
        <f t="shared" si="60"/>
        <v>0</v>
      </c>
      <c r="L511" s="52" t="e">
        <f t="shared" si="61"/>
        <v>#VALUE!</v>
      </c>
      <c r="M511" t="e">
        <f t="shared" si="62"/>
        <v>#VALUE!</v>
      </c>
      <c r="N511" t="str">
        <f t="shared" si="63"/>
        <v/>
      </c>
      <c r="O511" s="34" t="str">
        <f t="shared" si="66"/>
        <v/>
      </c>
      <c r="P511" s="34">
        <f>IF(H511="不合格","",'超上級(十一段～)'!D66)</f>
        <v>0</v>
      </c>
      <c r="Q511" s="34">
        <f>IF(H511="不合格","",'超上級(十一段～)'!E66)</f>
        <v>0</v>
      </c>
      <c r="R511" s="34">
        <f>IF(H511="不合格","",'超上級(十一段～)'!F66)</f>
        <v>0</v>
      </c>
      <c r="S511" s="34">
        <f>IF(H511="不合格","",'超上級(十一段～)'!H66)</f>
        <v>0</v>
      </c>
      <c r="T511" s="34">
        <f>IF(H511="不合格","",'超上級(十一段～)'!J66)</f>
        <v>0</v>
      </c>
      <c r="U511" t="e">
        <f>IF(H511="不合格",0,VLOOKUP(H511,計算!$U$2:$V$62,2,FALSE))</f>
        <v>#N/A</v>
      </c>
      <c r="V511" t="e">
        <f>IF(U511=0,"不合格",VLOOKUP(U511,計算!$T$3:$V$63,2))</f>
        <v>#N/A</v>
      </c>
      <c r="W511" t="str">
        <f t="shared" si="64"/>
        <v/>
      </c>
      <c r="X511" t="e">
        <f t="shared" si="65"/>
        <v>#N/A</v>
      </c>
      <c r="Y511" t="str">
        <f>IF(D511="","",団体設定!$B$7)</f>
        <v/>
      </c>
      <c r="Z511" t="str">
        <f>IF(D511="","",団体設定!$B$8)</f>
        <v/>
      </c>
    </row>
    <row r="512" spans="1:26" x14ac:dyDescent="0.15">
      <c r="A512">
        <v>511</v>
      </c>
      <c r="B512" s="1" t="str">
        <f>IF(D512="","",'超上級(十一段～)'!B67)</f>
        <v/>
      </c>
      <c r="C512" s="1" t="str">
        <f>IF(D512="","",'超上級(十一段～)'!C67)</f>
        <v/>
      </c>
      <c r="D512" t="str">
        <f>'超上級(十一段～)'!D67&amp;'超上級(十一段～)'!E67</f>
        <v/>
      </c>
      <c r="E512" t="str">
        <f>IF(D512="","",'超上級(十一段～)'!F67&amp;"/"&amp;'超上級(十一段～)'!H67&amp;"/"&amp;'超上級(十一段～)'!J67)</f>
        <v/>
      </c>
      <c r="F512" s="34" t="str">
        <f>IF(D512="","",団体設定!$B$5&amp;"年"&amp;団体設定!$D$5&amp;団体設定!$E$5&amp;団体設定!$F$5&amp;団体設定!$G$5)</f>
        <v/>
      </c>
      <c r="G512" s="33" t="str">
        <f t="shared" si="59"/>
        <v/>
      </c>
      <c r="H512" t="str">
        <f>'超上級(十一段～)'!Z67</f>
        <v/>
      </c>
      <c r="I512" t="str">
        <f>IF(D512="","",VLOOKUP(H512,計算!$B$16:$C$219,2,FALSE))</f>
        <v/>
      </c>
      <c r="J512" s="44" t="s">
        <v>68</v>
      </c>
      <c r="K512">
        <f t="shared" si="60"/>
        <v>0</v>
      </c>
      <c r="L512" s="52" t="e">
        <f t="shared" si="61"/>
        <v>#VALUE!</v>
      </c>
      <c r="M512" t="e">
        <f t="shared" si="62"/>
        <v>#VALUE!</v>
      </c>
      <c r="N512" t="str">
        <f t="shared" si="63"/>
        <v/>
      </c>
      <c r="O512" s="34" t="str">
        <f t="shared" si="66"/>
        <v/>
      </c>
      <c r="P512" s="34">
        <f>IF(H512="不合格","",'超上級(十一段～)'!D67)</f>
        <v>0</v>
      </c>
      <c r="Q512" s="34">
        <f>IF(H512="不合格","",'超上級(十一段～)'!E67)</f>
        <v>0</v>
      </c>
      <c r="R512" s="34">
        <f>IF(H512="不合格","",'超上級(十一段～)'!F67)</f>
        <v>0</v>
      </c>
      <c r="S512" s="34">
        <f>IF(H512="不合格","",'超上級(十一段～)'!H67)</f>
        <v>0</v>
      </c>
      <c r="T512" s="34">
        <f>IF(H512="不合格","",'超上級(十一段～)'!J67)</f>
        <v>0</v>
      </c>
      <c r="U512" t="e">
        <f>IF(H512="不合格",0,VLOOKUP(H512,計算!$U$2:$V$62,2,FALSE))</f>
        <v>#N/A</v>
      </c>
      <c r="V512" t="e">
        <f>IF(U512=0,"不合格",VLOOKUP(U512,計算!$T$3:$V$63,2))</f>
        <v>#N/A</v>
      </c>
      <c r="W512" t="str">
        <f t="shared" si="64"/>
        <v/>
      </c>
      <c r="X512" t="e">
        <f t="shared" si="65"/>
        <v>#N/A</v>
      </c>
      <c r="Y512" t="str">
        <f>IF(D512="","",団体設定!$B$7)</f>
        <v/>
      </c>
      <c r="Z512" t="str">
        <f>IF(D512="","",団体設定!$B$8)</f>
        <v/>
      </c>
    </row>
    <row r="513" spans="1:26" x14ac:dyDescent="0.15">
      <c r="A513">
        <v>512</v>
      </c>
      <c r="B513" s="1" t="str">
        <f>IF(D513="","",'超上級(十一段～)'!B68)</f>
        <v/>
      </c>
      <c r="C513" s="1" t="str">
        <f>IF(D513="","",'超上級(十一段～)'!C68)</f>
        <v/>
      </c>
      <c r="D513" t="str">
        <f>'超上級(十一段～)'!D68&amp;'超上級(十一段～)'!E68</f>
        <v/>
      </c>
      <c r="E513" t="str">
        <f>IF(D513="","",'超上級(十一段～)'!F68&amp;"/"&amp;'超上級(十一段～)'!H68&amp;"/"&amp;'超上級(十一段～)'!J68)</f>
        <v/>
      </c>
      <c r="F513" s="34" t="str">
        <f>IF(D513="","",団体設定!$B$5&amp;"年"&amp;団体設定!$D$5&amp;団体設定!$E$5&amp;団体設定!$F$5&amp;団体設定!$G$5)</f>
        <v/>
      </c>
      <c r="G513" s="33" t="str">
        <f t="shared" si="59"/>
        <v/>
      </c>
      <c r="H513" t="str">
        <f>'超上級(十一段～)'!Z68</f>
        <v/>
      </c>
      <c r="I513" t="str">
        <f>IF(D513="","",VLOOKUP(H513,計算!$B$16:$C$219,2,FALSE))</f>
        <v/>
      </c>
      <c r="J513" s="44" t="s">
        <v>68</v>
      </c>
      <c r="K513">
        <f t="shared" si="60"/>
        <v>0</v>
      </c>
      <c r="L513" s="52" t="e">
        <f t="shared" si="61"/>
        <v>#VALUE!</v>
      </c>
      <c r="M513" t="e">
        <f t="shared" si="62"/>
        <v>#VALUE!</v>
      </c>
      <c r="N513" t="str">
        <f t="shared" si="63"/>
        <v/>
      </c>
      <c r="O513" s="34" t="str">
        <f t="shared" si="66"/>
        <v/>
      </c>
      <c r="P513" s="34">
        <f>IF(H513="不合格","",'超上級(十一段～)'!D68)</f>
        <v>0</v>
      </c>
      <c r="Q513" s="34">
        <f>IF(H513="不合格","",'超上級(十一段～)'!E68)</f>
        <v>0</v>
      </c>
      <c r="R513" s="34">
        <f>IF(H513="不合格","",'超上級(十一段～)'!F68)</f>
        <v>0</v>
      </c>
      <c r="S513" s="34">
        <f>IF(H513="不合格","",'超上級(十一段～)'!H68)</f>
        <v>0</v>
      </c>
      <c r="T513" s="34">
        <f>IF(H513="不合格","",'超上級(十一段～)'!J68)</f>
        <v>0</v>
      </c>
      <c r="U513" t="e">
        <f>IF(H513="不合格",0,VLOOKUP(H513,計算!$U$2:$V$62,2,FALSE))</f>
        <v>#N/A</v>
      </c>
      <c r="V513" t="e">
        <f>IF(U513=0,"不合格",VLOOKUP(U513,計算!$T$3:$V$63,2))</f>
        <v>#N/A</v>
      </c>
      <c r="W513" t="str">
        <f t="shared" si="64"/>
        <v/>
      </c>
      <c r="X513" t="e">
        <f t="shared" si="65"/>
        <v>#N/A</v>
      </c>
      <c r="Y513" t="str">
        <f>IF(D513="","",団体設定!$B$7)</f>
        <v/>
      </c>
      <c r="Z513" t="str">
        <f>IF(D513="","",団体設定!$B$8)</f>
        <v/>
      </c>
    </row>
    <row r="514" spans="1:26" x14ac:dyDescent="0.15">
      <c r="A514">
        <v>513</v>
      </c>
      <c r="B514" s="1" t="str">
        <f>IF(D514="","",'超上級(十一段～)'!B69)</f>
        <v/>
      </c>
      <c r="C514" s="1" t="str">
        <f>IF(D514="","",'超上級(十一段～)'!C69)</f>
        <v/>
      </c>
      <c r="D514" t="str">
        <f>'超上級(十一段～)'!D69&amp;'超上級(十一段～)'!E69</f>
        <v/>
      </c>
      <c r="E514" t="str">
        <f>IF(D514="","",'超上級(十一段～)'!F69&amp;"/"&amp;'超上級(十一段～)'!H69&amp;"/"&amp;'超上級(十一段～)'!J69)</f>
        <v/>
      </c>
      <c r="F514" s="34" t="str">
        <f>IF(D514="","",団体設定!$B$5&amp;"年"&amp;団体設定!$D$5&amp;団体設定!$E$5&amp;団体設定!$F$5&amp;団体設定!$G$5)</f>
        <v/>
      </c>
      <c r="G514" s="33" t="str">
        <f t="shared" ref="G514:G577" si="67">IF(D514="","",DATEVALUE(F514))</f>
        <v/>
      </c>
      <c r="H514" t="str">
        <f>'超上級(十一段～)'!Z69</f>
        <v/>
      </c>
      <c r="I514" t="str">
        <f>IF(D514="","",VLOOKUP(H514,計算!$B$16:$C$219,2,FALSE))</f>
        <v/>
      </c>
      <c r="J514" s="44" t="s">
        <v>68</v>
      </c>
      <c r="K514">
        <f t="shared" ref="K514:K577" si="68">IF(D514="",0,1)</f>
        <v>0</v>
      </c>
      <c r="L514" s="52" t="e">
        <f t="shared" ref="L514:L577" si="69">DATESTRING(E514)</f>
        <v>#VALUE!</v>
      </c>
      <c r="M514" t="e">
        <f t="shared" ref="M514:M577" si="70">TEXT(L514,"ggge年m月d日")&amp;"生"</f>
        <v>#VALUE!</v>
      </c>
      <c r="N514" t="str">
        <f t="shared" ref="N514:N577" si="71">IF(H514="不合格","",B514)</f>
        <v/>
      </c>
      <c r="O514" s="34" t="str">
        <f t="shared" si="66"/>
        <v/>
      </c>
      <c r="P514" s="34">
        <f>IF(H514="不合格","",'超上級(十一段～)'!D69)</f>
        <v>0</v>
      </c>
      <c r="Q514" s="34">
        <f>IF(H514="不合格","",'超上級(十一段～)'!E69)</f>
        <v>0</v>
      </c>
      <c r="R514" s="34">
        <f>IF(H514="不合格","",'超上級(十一段～)'!F69)</f>
        <v>0</v>
      </c>
      <c r="S514" s="34">
        <f>IF(H514="不合格","",'超上級(十一段～)'!H69)</f>
        <v>0</v>
      </c>
      <c r="T514" s="34">
        <f>IF(H514="不合格","",'超上級(十一段～)'!J69)</f>
        <v>0</v>
      </c>
      <c r="U514" t="e">
        <f>IF(H514="不合格",0,VLOOKUP(H514,計算!$U$2:$V$62,2,FALSE))</f>
        <v>#N/A</v>
      </c>
      <c r="V514" t="e">
        <f>IF(U514=0,"不合格",VLOOKUP(U514,計算!$T$3:$V$63,2))</f>
        <v>#N/A</v>
      </c>
      <c r="W514" t="str">
        <f t="shared" ref="W514:W577" si="72">H514</f>
        <v/>
      </c>
      <c r="X514" t="e">
        <f t="shared" ref="X514:X577" si="73">IF(W514=V514,0,1)</f>
        <v>#N/A</v>
      </c>
      <c r="Y514" t="str">
        <f>IF(D514="","",団体設定!$B$7)</f>
        <v/>
      </c>
      <c r="Z514" t="str">
        <f>IF(D514="","",団体設定!$B$8)</f>
        <v/>
      </c>
    </row>
    <row r="515" spans="1:26" x14ac:dyDescent="0.15">
      <c r="A515">
        <v>514</v>
      </c>
      <c r="B515" s="1" t="str">
        <f>IF(D515="","",'超上級(十一段～)'!B70)</f>
        <v/>
      </c>
      <c r="C515" s="1" t="str">
        <f>IF(D515="","",'超上級(十一段～)'!C70)</f>
        <v/>
      </c>
      <c r="D515" t="str">
        <f>'超上級(十一段～)'!D70&amp;'超上級(十一段～)'!E70</f>
        <v/>
      </c>
      <c r="E515" t="str">
        <f>IF(D515="","",'超上級(十一段～)'!F70&amp;"/"&amp;'超上級(十一段～)'!H70&amp;"/"&amp;'超上級(十一段～)'!J70)</f>
        <v/>
      </c>
      <c r="F515" s="34" t="str">
        <f>IF(D515="","",団体設定!$B$5&amp;"年"&amp;団体設定!$D$5&amp;団体設定!$E$5&amp;団体設定!$F$5&amp;団体設定!$G$5)</f>
        <v/>
      </c>
      <c r="G515" s="33" t="str">
        <f t="shared" si="67"/>
        <v/>
      </c>
      <c r="H515" t="str">
        <f>'超上級(十一段～)'!Z70</f>
        <v/>
      </c>
      <c r="I515" t="str">
        <f>IF(D515="","",VLOOKUP(H515,計算!$B$16:$C$219,2,FALSE))</f>
        <v/>
      </c>
      <c r="J515" s="44" t="s">
        <v>68</v>
      </c>
      <c r="K515">
        <f t="shared" si="68"/>
        <v>0</v>
      </c>
      <c r="L515" s="52" t="e">
        <f t="shared" si="69"/>
        <v>#VALUE!</v>
      </c>
      <c r="M515" t="e">
        <f t="shared" si="70"/>
        <v>#VALUE!</v>
      </c>
      <c r="N515" t="str">
        <f t="shared" si="71"/>
        <v/>
      </c>
      <c r="O515" s="34" t="str">
        <f t="shared" si="66"/>
        <v/>
      </c>
      <c r="P515" s="34">
        <f>IF(H515="不合格","",'超上級(十一段～)'!D70)</f>
        <v>0</v>
      </c>
      <c r="Q515" s="34">
        <f>IF(H515="不合格","",'超上級(十一段～)'!E70)</f>
        <v>0</v>
      </c>
      <c r="R515" s="34">
        <f>IF(H515="不合格","",'超上級(十一段～)'!F70)</f>
        <v>0</v>
      </c>
      <c r="S515" s="34">
        <f>IF(H515="不合格","",'超上級(十一段～)'!H70)</f>
        <v>0</v>
      </c>
      <c r="T515" s="34">
        <f>IF(H515="不合格","",'超上級(十一段～)'!J70)</f>
        <v>0</v>
      </c>
      <c r="U515" t="e">
        <f>IF(H515="不合格",0,VLOOKUP(H515,計算!$U$2:$V$62,2,FALSE))</f>
        <v>#N/A</v>
      </c>
      <c r="V515" t="e">
        <f>IF(U515=0,"不合格",VLOOKUP(U515,計算!$T$3:$V$63,2))</f>
        <v>#N/A</v>
      </c>
      <c r="W515" t="str">
        <f t="shared" si="72"/>
        <v/>
      </c>
      <c r="X515" t="e">
        <f t="shared" si="73"/>
        <v>#N/A</v>
      </c>
      <c r="Y515" t="str">
        <f>IF(D515="","",団体設定!$B$7)</f>
        <v/>
      </c>
      <c r="Z515" t="str">
        <f>IF(D515="","",団体設定!$B$8)</f>
        <v/>
      </c>
    </row>
    <row r="516" spans="1:26" x14ac:dyDescent="0.15">
      <c r="A516">
        <v>515</v>
      </c>
      <c r="B516" s="1" t="str">
        <f>IF(D516="","",'超上級(十一段～)'!B71)</f>
        <v/>
      </c>
      <c r="C516" s="1" t="str">
        <f>IF(D516="","",'超上級(十一段～)'!C71)</f>
        <v/>
      </c>
      <c r="D516" t="str">
        <f>'超上級(十一段～)'!D71&amp;'超上級(十一段～)'!E71</f>
        <v/>
      </c>
      <c r="E516" t="str">
        <f>IF(D516="","",'超上級(十一段～)'!F71&amp;"/"&amp;'超上級(十一段～)'!H71&amp;"/"&amp;'超上級(十一段～)'!J71)</f>
        <v/>
      </c>
      <c r="F516" s="34" t="str">
        <f>IF(D516="","",団体設定!$B$5&amp;"年"&amp;団体設定!$D$5&amp;団体設定!$E$5&amp;団体設定!$F$5&amp;団体設定!$G$5)</f>
        <v/>
      </c>
      <c r="G516" s="33" t="str">
        <f t="shared" si="67"/>
        <v/>
      </c>
      <c r="H516" t="str">
        <f>'超上級(十一段～)'!Z71</f>
        <v/>
      </c>
      <c r="I516" t="str">
        <f>IF(D516="","",VLOOKUP(H516,計算!$B$16:$C$219,2,FALSE))</f>
        <v/>
      </c>
      <c r="J516" s="44" t="s">
        <v>68</v>
      </c>
      <c r="K516">
        <f t="shared" si="68"/>
        <v>0</v>
      </c>
      <c r="L516" s="52" t="e">
        <f t="shared" si="69"/>
        <v>#VALUE!</v>
      </c>
      <c r="M516" t="e">
        <f t="shared" si="70"/>
        <v>#VALUE!</v>
      </c>
      <c r="N516" t="str">
        <f t="shared" si="71"/>
        <v/>
      </c>
      <c r="O516" s="34" t="str">
        <f t="shared" si="66"/>
        <v/>
      </c>
      <c r="P516" s="34">
        <f>IF(H516="不合格","",'超上級(十一段～)'!D71)</f>
        <v>0</v>
      </c>
      <c r="Q516" s="34">
        <f>IF(H516="不合格","",'超上級(十一段～)'!E71)</f>
        <v>0</v>
      </c>
      <c r="R516" s="34">
        <f>IF(H516="不合格","",'超上級(十一段～)'!F71)</f>
        <v>0</v>
      </c>
      <c r="S516" s="34">
        <f>IF(H516="不合格","",'超上級(十一段～)'!H71)</f>
        <v>0</v>
      </c>
      <c r="T516" s="34">
        <f>IF(H516="不合格","",'超上級(十一段～)'!J71)</f>
        <v>0</v>
      </c>
      <c r="U516" t="e">
        <f>IF(H516="不合格",0,VLOOKUP(H516,計算!$U$2:$V$62,2,FALSE))</f>
        <v>#N/A</v>
      </c>
      <c r="V516" t="e">
        <f>IF(U516=0,"不合格",VLOOKUP(U516,計算!$T$3:$V$63,2))</f>
        <v>#N/A</v>
      </c>
      <c r="W516" t="str">
        <f t="shared" si="72"/>
        <v/>
      </c>
      <c r="X516" t="e">
        <f t="shared" si="73"/>
        <v>#N/A</v>
      </c>
      <c r="Y516" t="str">
        <f>IF(D516="","",団体設定!$B$7)</f>
        <v/>
      </c>
      <c r="Z516" t="str">
        <f>IF(D516="","",団体設定!$B$8)</f>
        <v/>
      </c>
    </row>
    <row r="517" spans="1:26" x14ac:dyDescent="0.15">
      <c r="A517">
        <v>516</v>
      </c>
      <c r="B517" s="1" t="str">
        <f>IF(D517="","",'超上級(十一段～)'!B72)</f>
        <v/>
      </c>
      <c r="C517" s="1" t="str">
        <f>IF(D517="","",'超上級(十一段～)'!C72)</f>
        <v/>
      </c>
      <c r="D517" t="str">
        <f>'超上級(十一段～)'!D72&amp;'超上級(十一段～)'!E72</f>
        <v/>
      </c>
      <c r="E517" t="str">
        <f>IF(D517="","",'超上級(十一段～)'!F72&amp;"/"&amp;'超上級(十一段～)'!H72&amp;"/"&amp;'超上級(十一段～)'!J72)</f>
        <v/>
      </c>
      <c r="F517" s="34" t="str">
        <f>IF(D517="","",団体設定!$B$5&amp;"年"&amp;団体設定!$D$5&amp;団体設定!$E$5&amp;団体設定!$F$5&amp;団体設定!$G$5)</f>
        <v/>
      </c>
      <c r="G517" s="33" t="str">
        <f t="shared" si="67"/>
        <v/>
      </c>
      <c r="H517" t="str">
        <f>'超上級(十一段～)'!Z72</f>
        <v/>
      </c>
      <c r="I517" t="str">
        <f>IF(D517="","",VLOOKUP(H517,計算!$B$16:$C$219,2,FALSE))</f>
        <v/>
      </c>
      <c r="J517" s="44" t="s">
        <v>68</v>
      </c>
      <c r="K517">
        <f t="shared" si="68"/>
        <v>0</v>
      </c>
      <c r="L517" s="52" t="e">
        <f t="shared" si="69"/>
        <v>#VALUE!</v>
      </c>
      <c r="M517" t="e">
        <f t="shared" si="70"/>
        <v>#VALUE!</v>
      </c>
      <c r="N517" t="str">
        <f t="shared" si="71"/>
        <v/>
      </c>
      <c r="O517" s="34" t="str">
        <f t="shared" si="66"/>
        <v/>
      </c>
      <c r="P517" s="34">
        <f>IF(H517="不合格","",'超上級(十一段～)'!D72)</f>
        <v>0</v>
      </c>
      <c r="Q517" s="34">
        <f>IF(H517="不合格","",'超上級(十一段～)'!E72)</f>
        <v>0</v>
      </c>
      <c r="R517" s="34">
        <f>IF(H517="不合格","",'超上級(十一段～)'!F72)</f>
        <v>0</v>
      </c>
      <c r="S517" s="34">
        <f>IF(H517="不合格","",'超上級(十一段～)'!H72)</f>
        <v>0</v>
      </c>
      <c r="T517" s="34">
        <f>IF(H517="不合格","",'超上級(十一段～)'!J72)</f>
        <v>0</v>
      </c>
      <c r="U517" t="e">
        <f>IF(H517="不合格",0,VLOOKUP(H517,計算!$U$2:$V$62,2,FALSE))</f>
        <v>#N/A</v>
      </c>
      <c r="V517" t="e">
        <f>IF(U517=0,"不合格",VLOOKUP(U517,計算!$T$3:$V$63,2))</f>
        <v>#N/A</v>
      </c>
      <c r="W517" t="str">
        <f t="shared" si="72"/>
        <v/>
      </c>
      <c r="X517" t="e">
        <f t="shared" si="73"/>
        <v>#N/A</v>
      </c>
      <c r="Y517" t="str">
        <f>IF(D517="","",団体設定!$B$7)</f>
        <v/>
      </c>
      <c r="Z517" t="str">
        <f>IF(D517="","",団体設定!$B$8)</f>
        <v/>
      </c>
    </row>
    <row r="518" spans="1:26" x14ac:dyDescent="0.15">
      <c r="A518">
        <v>517</v>
      </c>
      <c r="B518" s="1" t="str">
        <f>IF(D518="","",'超上級(十一段～)'!B73)</f>
        <v/>
      </c>
      <c r="C518" s="1" t="str">
        <f>IF(D518="","",'超上級(十一段～)'!C73)</f>
        <v/>
      </c>
      <c r="D518" t="str">
        <f>'超上級(十一段～)'!D73&amp;'超上級(十一段～)'!E73</f>
        <v/>
      </c>
      <c r="E518" t="str">
        <f>IF(D518="","",'超上級(十一段～)'!F73&amp;"/"&amp;'超上級(十一段～)'!H73&amp;"/"&amp;'超上級(十一段～)'!J73)</f>
        <v/>
      </c>
      <c r="F518" s="34" t="str">
        <f>IF(D518="","",団体設定!$B$5&amp;"年"&amp;団体設定!$D$5&amp;団体設定!$E$5&amp;団体設定!$F$5&amp;団体設定!$G$5)</f>
        <v/>
      </c>
      <c r="G518" s="33" t="str">
        <f t="shared" si="67"/>
        <v/>
      </c>
      <c r="H518" t="str">
        <f>'超上級(十一段～)'!Z73</f>
        <v/>
      </c>
      <c r="I518" t="str">
        <f>IF(D518="","",VLOOKUP(H518,計算!$B$16:$C$219,2,FALSE))</f>
        <v/>
      </c>
      <c r="J518" s="44" t="s">
        <v>68</v>
      </c>
      <c r="K518">
        <f t="shared" si="68"/>
        <v>0</v>
      </c>
      <c r="L518" s="52" t="e">
        <f t="shared" si="69"/>
        <v>#VALUE!</v>
      </c>
      <c r="M518" t="e">
        <f t="shared" si="70"/>
        <v>#VALUE!</v>
      </c>
      <c r="N518" t="str">
        <f t="shared" si="71"/>
        <v/>
      </c>
      <c r="O518" s="34" t="str">
        <f t="shared" si="66"/>
        <v/>
      </c>
      <c r="P518" s="34">
        <f>IF(H518="不合格","",'超上級(十一段～)'!D73)</f>
        <v>0</v>
      </c>
      <c r="Q518" s="34">
        <f>IF(H518="不合格","",'超上級(十一段～)'!E73)</f>
        <v>0</v>
      </c>
      <c r="R518" s="34">
        <f>IF(H518="不合格","",'超上級(十一段～)'!F73)</f>
        <v>0</v>
      </c>
      <c r="S518" s="34">
        <f>IF(H518="不合格","",'超上級(十一段～)'!H73)</f>
        <v>0</v>
      </c>
      <c r="T518" s="34">
        <f>IF(H518="不合格","",'超上級(十一段～)'!J73)</f>
        <v>0</v>
      </c>
      <c r="U518" t="e">
        <f>IF(H518="不合格",0,VLOOKUP(H518,計算!$U$2:$V$62,2,FALSE))</f>
        <v>#N/A</v>
      </c>
      <c r="V518" t="e">
        <f>IF(U518=0,"不合格",VLOOKUP(U518,計算!$T$3:$V$63,2))</f>
        <v>#N/A</v>
      </c>
      <c r="W518" t="str">
        <f t="shared" si="72"/>
        <v/>
      </c>
      <c r="X518" t="e">
        <f t="shared" si="73"/>
        <v>#N/A</v>
      </c>
      <c r="Y518" t="str">
        <f>IF(D518="","",団体設定!$B$7)</f>
        <v/>
      </c>
      <c r="Z518" t="str">
        <f>IF(D518="","",団体設定!$B$8)</f>
        <v/>
      </c>
    </row>
    <row r="519" spans="1:26" x14ac:dyDescent="0.15">
      <c r="A519">
        <v>518</v>
      </c>
      <c r="B519" s="1" t="str">
        <f>IF(D519="","",'超上級(十一段～)'!B74)</f>
        <v/>
      </c>
      <c r="C519" s="1" t="str">
        <f>IF(D519="","",'超上級(十一段～)'!C74)</f>
        <v/>
      </c>
      <c r="D519" t="str">
        <f>'超上級(十一段～)'!D74&amp;'超上級(十一段～)'!E74</f>
        <v/>
      </c>
      <c r="E519" t="str">
        <f>IF(D519="","",'超上級(十一段～)'!F74&amp;"/"&amp;'超上級(十一段～)'!H74&amp;"/"&amp;'超上級(十一段～)'!J74)</f>
        <v/>
      </c>
      <c r="F519" s="34" t="str">
        <f>IF(D519="","",団体設定!$B$5&amp;"年"&amp;団体設定!$D$5&amp;団体設定!$E$5&amp;団体設定!$F$5&amp;団体設定!$G$5)</f>
        <v/>
      </c>
      <c r="G519" s="33" t="str">
        <f t="shared" si="67"/>
        <v/>
      </c>
      <c r="H519" t="str">
        <f>'超上級(十一段～)'!Z74</f>
        <v/>
      </c>
      <c r="I519" t="str">
        <f>IF(D519="","",VLOOKUP(H519,計算!$B$16:$C$219,2,FALSE))</f>
        <v/>
      </c>
      <c r="J519" s="44" t="s">
        <v>68</v>
      </c>
      <c r="K519">
        <f t="shared" si="68"/>
        <v>0</v>
      </c>
      <c r="L519" s="52" t="e">
        <f t="shared" si="69"/>
        <v>#VALUE!</v>
      </c>
      <c r="M519" t="e">
        <f t="shared" si="70"/>
        <v>#VALUE!</v>
      </c>
      <c r="N519" t="str">
        <f t="shared" si="71"/>
        <v/>
      </c>
      <c r="O519" s="34" t="str">
        <f t="shared" si="66"/>
        <v/>
      </c>
      <c r="P519" s="34">
        <f>IF(H519="不合格","",'超上級(十一段～)'!D74)</f>
        <v>0</v>
      </c>
      <c r="Q519" s="34">
        <f>IF(H519="不合格","",'超上級(十一段～)'!E74)</f>
        <v>0</v>
      </c>
      <c r="R519" s="34">
        <f>IF(H519="不合格","",'超上級(十一段～)'!F74)</f>
        <v>0</v>
      </c>
      <c r="S519" s="34">
        <f>IF(H519="不合格","",'超上級(十一段～)'!H74)</f>
        <v>0</v>
      </c>
      <c r="T519" s="34">
        <f>IF(H519="不合格","",'超上級(十一段～)'!J74)</f>
        <v>0</v>
      </c>
      <c r="U519" t="e">
        <f>IF(H519="不合格",0,VLOOKUP(H519,計算!$U$2:$V$62,2,FALSE))</f>
        <v>#N/A</v>
      </c>
      <c r="V519" t="e">
        <f>IF(U519=0,"不合格",VLOOKUP(U519,計算!$T$3:$V$63,2))</f>
        <v>#N/A</v>
      </c>
      <c r="W519" t="str">
        <f t="shared" si="72"/>
        <v/>
      </c>
      <c r="X519" t="e">
        <f t="shared" si="73"/>
        <v>#N/A</v>
      </c>
      <c r="Y519" t="str">
        <f>IF(D519="","",団体設定!$B$7)</f>
        <v/>
      </c>
      <c r="Z519" t="str">
        <f>IF(D519="","",団体設定!$B$8)</f>
        <v/>
      </c>
    </row>
    <row r="520" spans="1:26" x14ac:dyDescent="0.15">
      <c r="A520">
        <v>519</v>
      </c>
      <c r="B520" s="1" t="str">
        <f>IF(D520="","",'超上級(十一段～)'!B75)</f>
        <v/>
      </c>
      <c r="C520" s="1" t="str">
        <f>IF(D520="","",'超上級(十一段～)'!C75)</f>
        <v/>
      </c>
      <c r="D520" t="str">
        <f>'超上級(十一段～)'!D75&amp;'超上級(十一段～)'!E75</f>
        <v/>
      </c>
      <c r="E520" t="str">
        <f>IF(D520="","",'超上級(十一段～)'!F75&amp;"/"&amp;'超上級(十一段～)'!H75&amp;"/"&amp;'超上級(十一段～)'!J75)</f>
        <v/>
      </c>
      <c r="F520" s="34" t="str">
        <f>IF(D520="","",団体設定!$B$5&amp;"年"&amp;団体設定!$D$5&amp;団体設定!$E$5&amp;団体設定!$F$5&amp;団体設定!$G$5)</f>
        <v/>
      </c>
      <c r="G520" s="33" t="str">
        <f t="shared" si="67"/>
        <v/>
      </c>
      <c r="H520" t="str">
        <f>'超上級(十一段～)'!Z75</f>
        <v/>
      </c>
      <c r="I520" t="str">
        <f>IF(D520="","",VLOOKUP(H520,計算!$B$16:$C$219,2,FALSE))</f>
        <v/>
      </c>
      <c r="J520" s="44" t="s">
        <v>68</v>
      </c>
      <c r="K520">
        <f t="shared" si="68"/>
        <v>0</v>
      </c>
      <c r="L520" s="52" t="e">
        <f t="shared" si="69"/>
        <v>#VALUE!</v>
      </c>
      <c r="M520" t="e">
        <f t="shared" si="70"/>
        <v>#VALUE!</v>
      </c>
      <c r="N520" t="str">
        <f t="shared" si="71"/>
        <v/>
      </c>
      <c r="O520" s="34" t="str">
        <f t="shared" si="66"/>
        <v/>
      </c>
      <c r="P520" s="34">
        <f>IF(H520="不合格","",'超上級(十一段～)'!D75)</f>
        <v>0</v>
      </c>
      <c r="Q520" s="34">
        <f>IF(H520="不合格","",'超上級(十一段～)'!E75)</f>
        <v>0</v>
      </c>
      <c r="R520" s="34">
        <f>IF(H520="不合格","",'超上級(十一段～)'!F75)</f>
        <v>0</v>
      </c>
      <c r="S520" s="34">
        <f>IF(H520="不合格","",'超上級(十一段～)'!H75)</f>
        <v>0</v>
      </c>
      <c r="T520" s="34">
        <f>IF(H520="不合格","",'超上級(十一段～)'!J75)</f>
        <v>0</v>
      </c>
      <c r="U520" t="e">
        <f>IF(H520="不合格",0,VLOOKUP(H520,計算!$U$2:$V$62,2,FALSE))</f>
        <v>#N/A</v>
      </c>
      <c r="V520" t="e">
        <f>IF(U520=0,"不合格",VLOOKUP(U520,計算!$T$3:$V$63,2))</f>
        <v>#N/A</v>
      </c>
      <c r="W520" t="str">
        <f t="shared" si="72"/>
        <v/>
      </c>
      <c r="X520" t="e">
        <f t="shared" si="73"/>
        <v>#N/A</v>
      </c>
      <c r="Y520" t="str">
        <f>IF(D520="","",団体設定!$B$7)</f>
        <v/>
      </c>
      <c r="Z520" t="str">
        <f>IF(D520="","",団体設定!$B$8)</f>
        <v/>
      </c>
    </row>
    <row r="521" spans="1:26" x14ac:dyDescent="0.15">
      <c r="A521">
        <v>520</v>
      </c>
      <c r="B521" s="1" t="str">
        <f>IF(D521="","",'超上級(十一段～)'!B76)</f>
        <v/>
      </c>
      <c r="C521" s="1" t="str">
        <f>IF(D521="","",'超上級(十一段～)'!C76)</f>
        <v/>
      </c>
      <c r="D521" t="str">
        <f>'超上級(十一段～)'!D76&amp;'超上級(十一段～)'!E76</f>
        <v/>
      </c>
      <c r="E521" t="str">
        <f>IF(D521="","",'超上級(十一段～)'!F76&amp;"/"&amp;'超上級(十一段～)'!H76&amp;"/"&amp;'超上級(十一段～)'!J76)</f>
        <v/>
      </c>
      <c r="F521" s="34" t="str">
        <f>IF(D521="","",団体設定!$B$5&amp;"年"&amp;団体設定!$D$5&amp;団体設定!$E$5&amp;団体設定!$F$5&amp;団体設定!$G$5)</f>
        <v/>
      </c>
      <c r="G521" s="33" t="str">
        <f t="shared" si="67"/>
        <v/>
      </c>
      <c r="H521" t="str">
        <f>'超上級(十一段～)'!Z76</f>
        <v/>
      </c>
      <c r="I521" t="str">
        <f>IF(D521="","",VLOOKUP(H521,計算!$B$16:$C$219,2,FALSE))</f>
        <v/>
      </c>
      <c r="J521" s="44" t="s">
        <v>68</v>
      </c>
      <c r="K521">
        <f t="shared" si="68"/>
        <v>0</v>
      </c>
      <c r="L521" s="52" t="e">
        <f t="shared" si="69"/>
        <v>#VALUE!</v>
      </c>
      <c r="M521" t="e">
        <f t="shared" si="70"/>
        <v>#VALUE!</v>
      </c>
      <c r="N521" t="str">
        <f t="shared" si="71"/>
        <v/>
      </c>
      <c r="O521" s="34" t="str">
        <f t="shared" si="66"/>
        <v/>
      </c>
      <c r="P521" s="34">
        <f>IF(H521="不合格","",'超上級(十一段～)'!D76)</f>
        <v>0</v>
      </c>
      <c r="Q521" s="34">
        <f>IF(H521="不合格","",'超上級(十一段～)'!E76)</f>
        <v>0</v>
      </c>
      <c r="R521" s="34">
        <f>IF(H521="不合格","",'超上級(十一段～)'!F76)</f>
        <v>0</v>
      </c>
      <c r="S521" s="34">
        <f>IF(H521="不合格","",'超上級(十一段～)'!H76)</f>
        <v>0</v>
      </c>
      <c r="T521" s="34">
        <f>IF(H521="不合格","",'超上級(十一段～)'!J76)</f>
        <v>0</v>
      </c>
      <c r="U521" t="e">
        <f>IF(H521="不合格",0,VLOOKUP(H521,計算!$U$2:$V$62,2,FALSE))</f>
        <v>#N/A</v>
      </c>
      <c r="V521" t="e">
        <f>IF(U521=0,"不合格",VLOOKUP(U521,計算!$T$3:$V$63,2))</f>
        <v>#N/A</v>
      </c>
      <c r="W521" t="str">
        <f t="shared" si="72"/>
        <v/>
      </c>
      <c r="X521" t="e">
        <f t="shared" si="73"/>
        <v>#N/A</v>
      </c>
      <c r="Y521" t="str">
        <f>IF(D521="","",団体設定!$B$7)</f>
        <v/>
      </c>
      <c r="Z521" t="str">
        <f>IF(D521="","",団体設定!$B$8)</f>
        <v/>
      </c>
    </row>
    <row r="522" spans="1:26" x14ac:dyDescent="0.15">
      <c r="A522">
        <v>521</v>
      </c>
      <c r="B522" s="1" t="str">
        <f>IF(D522="","",'超上級(十一段～)'!B77)</f>
        <v/>
      </c>
      <c r="C522" s="1" t="str">
        <f>IF(D522="","",'超上級(十一段～)'!C77)</f>
        <v/>
      </c>
      <c r="D522" t="str">
        <f>'超上級(十一段～)'!D77&amp;'超上級(十一段～)'!E77</f>
        <v/>
      </c>
      <c r="E522" t="str">
        <f>IF(D522="","",'超上級(十一段～)'!F77&amp;"/"&amp;'超上級(十一段～)'!H77&amp;"/"&amp;'超上級(十一段～)'!J77)</f>
        <v/>
      </c>
      <c r="F522" s="34" t="str">
        <f>IF(D522="","",団体設定!$B$5&amp;"年"&amp;団体設定!$D$5&amp;団体設定!$E$5&amp;団体設定!$F$5&amp;団体設定!$G$5)</f>
        <v/>
      </c>
      <c r="G522" s="33" t="str">
        <f t="shared" si="67"/>
        <v/>
      </c>
      <c r="H522" t="str">
        <f>'超上級(十一段～)'!Z77</f>
        <v/>
      </c>
      <c r="I522" t="str">
        <f>IF(D522="","",VLOOKUP(H522,計算!$B$16:$C$219,2,FALSE))</f>
        <v/>
      </c>
      <c r="J522" s="44" t="s">
        <v>68</v>
      </c>
      <c r="K522">
        <f t="shared" si="68"/>
        <v>0</v>
      </c>
      <c r="L522" s="52" t="e">
        <f t="shared" si="69"/>
        <v>#VALUE!</v>
      </c>
      <c r="M522" t="e">
        <f t="shared" si="70"/>
        <v>#VALUE!</v>
      </c>
      <c r="N522" t="str">
        <f t="shared" si="71"/>
        <v/>
      </c>
      <c r="O522" s="34" t="str">
        <f t="shared" si="66"/>
        <v/>
      </c>
      <c r="P522" s="34">
        <f>IF(H522="不合格","",'超上級(十一段～)'!D77)</f>
        <v>0</v>
      </c>
      <c r="Q522" s="34">
        <f>IF(H522="不合格","",'超上級(十一段～)'!E77)</f>
        <v>0</v>
      </c>
      <c r="R522" s="34">
        <f>IF(H522="不合格","",'超上級(十一段～)'!F77)</f>
        <v>0</v>
      </c>
      <c r="S522" s="34">
        <f>IF(H522="不合格","",'超上級(十一段～)'!H77)</f>
        <v>0</v>
      </c>
      <c r="T522" s="34">
        <f>IF(H522="不合格","",'超上級(十一段～)'!J77)</f>
        <v>0</v>
      </c>
      <c r="U522" t="e">
        <f>IF(H522="不合格",0,VLOOKUP(H522,計算!$U$2:$V$62,2,FALSE))</f>
        <v>#N/A</v>
      </c>
      <c r="V522" t="e">
        <f>IF(U522=0,"不合格",VLOOKUP(U522,計算!$T$3:$V$63,2))</f>
        <v>#N/A</v>
      </c>
      <c r="W522" t="str">
        <f t="shared" si="72"/>
        <v/>
      </c>
      <c r="X522" t="e">
        <f t="shared" si="73"/>
        <v>#N/A</v>
      </c>
      <c r="Y522" t="str">
        <f>IF(D522="","",団体設定!$B$7)</f>
        <v/>
      </c>
      <c r="Z522" t="str">
        <f>IF(D522="","",団体設定!$B$8)</f>
        <v/>
      </c>
    </row>
    <row r="523" spans="1:26" x14ac:dyDescent="0.15">
      <c r="A523">
        <v>522</v>
      </c>
      <c r="B523" s="1" t="str">
        <f>IF(D523="","",'超上級(十一段～)'!B78)</f>
        <v/>
      </c>
      <c r="C523" s="1" t="str">
        <f>IF(D523="","",'超上級(十一段～)'!C78)</f>
        <v/>
      </c>
      <c r="D523" t="str">
        <f>'超上級(十一段～)'!D78&amp;'超上級(十一段～)'!E78</f>
        <v/>
      </c>
      <c r="E523" t="str">
        <f>IF(D523="","",'超上級(十一段～)'!F78&amp;"/"&amp;'超上級(十一段～)'!H78&amp;"/"&amp;'超上級(十一段～)'!J78)</f>
        <v/>
      </c>
      <c r="F523" s="34" t="str">
        <f>IF(D523="","",団体設定!$B$5&amp;"年"&amp;団体設定!$D$5&amp;団体設定!$E$5&amp;団体設定!$F$5&amp;団体設定!$G$5)</f>
        <v/>
      </c>
      <c r="G523" s="33" t="str">
        <f t="shared" si="67"/>
        <v/>
      </c>
      <c r="H523" t="str">
        <f>'超上級(十一段～)'!Z78</f>
        <v/>
      </c>
      <c r="I523" t="str">
        <f>IF(D523="","",VLOOKUP(H523,計算!$B$16:$C$219,2,FALSE))</f>
        <v/>
      </c>
      <c r="J523" s="44" t="s">
        <v>68</v>
      </c>
      <c r="K523">
        <f t="shared" si="68"/>
        <v>0</v>
      </c>
      <c r="L523" s="52" t="e">
        <f t="shared" si="69"/>
        <v>#VALUE!</v>
      </c>
      <c r="M523" t="e">
        <f t="shared" si="70"/>
        <v>#VALUE!</v>
      </c>
      <c r="N523" t="str">
        <f t="shared" si="71"/>
        <v/>
      </c>
      <c r="O523" s="34" t="str">
        <f t="shared" si="66"/>
        <v/>
      </c>
      <c r="P523" s="34">
        <f>IF(H523="不合格","",'超上級(十一段～)'!D78)</f>
        <v>0</v>
      </c>
      <c r="Q523" s="34">
        <f>IF(H523="不合格","",'超上級(十一段～)'!E78)</f>
        <v>0</v>
      </c>
      <c r="R523" s="34">
        <f>IF(H523="不合格","",'超上級(十一段～)'!F78)</f>
        <v>0</v>
      </c>
      <c r="S523" s="34">
        <f>IF(H523="不合格","",'超上級(十一段～)'!H78)</f>
        <v>0</v>
      </c>
      <c r="T523" s="34">
        <f>IF(H523="不合格","",'超上級(十一段～)'!J78)</f>
        <v>0</v>
      </c>
      <c r="U523" t="e">
        <f>IF(H523="不合格",0,VLOOKUP(H523,計算!$U$2:$V$62,2,FALSE))</f>
        <v>#N/A</v>
      </c>
      <c r="V523" t="e">
        <f>IF(U523=0,"不合格",VLOOKUP(U523,計算!$T$3:$V$63,2))</f>
        <v>#N/A</v>
      </c>
      <c r="W523" t="str">
        <f t="shared" si="72"/>
        <v/>
      </c>
      <c r="X523" t="e">
        <f t="shared" si="73"/>
        <v>#N/A</v>
      </c>
      <c r="Y523" t="str">
        <f>IF(D523="","",団体設定!$B$7)</f>
        <v/>
      </c>
      <c r="Z523" t="str">
        <f>IF(D523="","",団体設定!$B$8)</f>
        <v/>
      </c>
    </row>
    <row r="524" spans="1:26" x14ac:dyDescent="0.15">
      <c r="A524">
        <v>523</v>
      </c>
      <c r="B524" s="1" t="str">
        <f>IF(D524="","",'超上級(十一段～)'!B79)</f>
        <v/>
      </c>
      <c r="C524" s="1" t="str">
        <f>IF(D524="","",'超上級(十一段～)'!C79)</f>
        <v/>
      </c>
      <c r="D524" t="str">
        <f>'超上級(十一段～)'!D79&amp;'超上級(十一段～)'!E79</f>
        <v/>
      </c>
      <c r="E524" t="str">
        <f>IF(D524="","",'超上級(十一段～)'!F79&amp;"/"&amp;'超上級(十一段～)'!H79&amp;"/"&amp;'超上級(十一段～)'!J79)</f>
        <v/>
      </c>
      <c r="F524" s="34" t="str">
        <f>IF(D524="","",団体設定!$B$5&amp;"年"&amp;団体設定!$D$5&amp;団体設定!$E$5&amp;団体設定!$F$5&amp;団体設定!$G$5)</f>
        <v/>
      </c>
      <c r="G524" s="33" t="str">
        <f t="shared" si="67"/>
        <v/>
      </c>
      <c r="H524" t="str">
        <f>'超上級(十一段～)'!Z79</f>
        <v/>
      </c>
      <c r="I524" t="str">
        <f>IF(D524="","",VLOOKUP(H524,計算!$B$16:$C$219,2,FALSE))</f>
        <v/>
      </c>
      <c r="J524" s="44" t="s">
        <v>68</v>
      </c>
      <c r="K524">
        <f t="shared" si="68"/>
        <v>0</v>
      </c>
      <c r="L524" s="52" t="e">
        <f t="shared" si="69"/>
        <v>#VALUE!</v>
      </c>
      <c r="M524" t="e">
        <f t="shared" si="70"/>
        <v>#VALUE!</v>
      </c>
      <c r="N524" t="str">
        <f t="shared" si="71"/>
        <v/>
      </c>
      <c r="O524" s="34" t="str">
        <f t="shared" si="66"/>
        <v/>
      </c>
      <c r="P524" s="34">
        <f>IF(H524="不合格","",'超上級(十一段～)'!D79)</f>
        <v>0</v>
      </c>
      <c r="Q524" s="34">
        <f>IF(H524="不合格","",'超上級(十一段～)'!E79)</f>
        <v>0</v>
      </c>
      <c r="R524" s="34">
        <f>IF(H524="不合格","",'超上級(十一段～)'!F79)</f>
        <v>0</v>
      </c>
      <c r="S524" s="34">
        <f>IF(H524="不合格","",'超上級(十一段～)'!H79)</f>
        <v>0</v>
      </c>
      <c r="T524" s="34">
        <f>IF(H524="不合格","",'超上級(十一段～)'!J79)</f>
        <v>0</v>
      </c>
      <c r="U524" t="e">
        <f>IF(H524="不合格",0,VLOOKUP(H524,計算!$U$2:$V$62,2,FALSE))</f>
        <v>#N/A</v>
      </c>
      <c r="V524" t="e">
        <f>IF(U524=0,"不合格",VLOOKUP(U524,計算!$T$3:$V$63,2))</f>
        <v>#N/A</v>
      </c>
      <c r="W524" t="str">
        <f t="shared" si="72"/>
        <v/>
      </c>
      <c r="X524" t="e">
        <f t="shared" si="73"/>
        <v>#N/A</v>
      </c>
      <c r="Y524" t="str">
        <f>IF(D524="","",団体設定!$B$7)</f>
        <v/>
      </c>
      <c r="Z524" t="str">
        <f>IF(D524="","",団体設定!$B$8)</f>
        <v/>
      </c>
    </row>
    <row r="525" spans="1:26" x14ac:dyDescent="0.15">
      <c r="A525">
        <v>524</v>
      </c>
      <c r="B525" s="1" t="str">
        <f>IF(D525="","",'超上級(十一段～)'!B80)</f>
        <v/>
      </c>
      <c r="C525" s="1" t="str">
        <f>IF(D525="","",'超上級(十一段～)'!C80)</f>
        <v/>
      </c>
      <c r="D525" t="str">
        <f>'超上級(十一段～)'!D80&amp;'超上級(十一段～)'!E80</f>
        <v/>
      </c>
      <c r="E525" t="str">
        <f>IF(D525="","",'超上級(十一段～)'!F80&amp;"/"&amp;'超上級(十一段～)'!H80&amp;"/"&amp;'超上級(十一段～)'!J80)</f>
        <v/>
      </c>
      <c r="F525" s="34" t="str">
        <f>IF(D525="","",団体設定!$B$5&amp;"年"&amp;団体設定!$D$5&amp;団体設定!$E$5&amp;団体設定!$F$5&amp;団体設定!$G$5)</f>
        <v/>
      </c>
      <c r="G525" s="33" t="str">
        <f t="shared" si="67"/>
        <v/>
      </c>
      <c r="H525" t="str">
        <f>'超上級(十一段～)'!Z80</f>
        <v/>
      </c>
      <c r="I525" t="str">
        <f>IF(D525="","",VLOOKUP(H525,計算!$B$16:$C$219,2,FALSE))</f>
        <v/>
      </c>
      <c r="J525" s="44" t="s">
        <v>68</v>
      </c>
      <c r="K525">
        <f t="shared" si="68"/>
        <v>0</v>
      </c>
      <c r="L525" s="52" t="e">
        <f t="shared" si="69"/>
        <v>#VALUE!</v>
      </c>
      <c r="M525" t="e">
        <f t="shared" si="70"/>
        <v>#VALUE!</v>
      </c>
      <c r="N525" t="str">
        <f t="shared" si="71"/>
        <v/>
      </c>
      <c r="O525" s="34" t="str">
        <f t="shared" si="66"/>
        <v/>
      </c>
      <c r="P525" s="34">
        <f>IF(H525="不合格","",'超上級(十一段～)'!D80)</f>
        <v>0</v>
      </c>
      <c r="Q525" s="34">
        <f>IF(H525="不合格","",'超上級(十一段～)'!E80)</f>
        <v>0</v>
      </c>
      <c r="R525" s="34">
        <f>IF(H525="不合格","",'超上級(十一段～)'!F80)</f>
        <v>0</v>
      </c>
      <c r="S525" s="34">
        <f>IF(H525="不合格","",'超上級(十一段～)'!H80)</f>
        <v>0</v>
      </c>
      <c r="T525" s="34">
        <f>IF(H525="不合格","",'超上級(十一段～)'!J80)</f>
        <v>0</v>
      </c>
      <c r="U525" t="e">
        <f>IF(H525="不合格",0,VLOOKUP(H525,計算!$U$2:$V$62,2,FALSE))</f>
        <v>#N/A</v>
      </c>
      <c r="V525" t="e">
        <f>IF(U525=0,"不合格",VLOOKUP(U525,計算!$T$3:$V$63,2))</f>
        <v>#N/A</v>
      </c>
      <c r="W525" t="str">
        <f t="shared" si="72"/>
        <v/>
      </c>
      <c r="X525" t="e">
        <f t="shared" si="73"/>
        <v>#N/A</v>
      </c>
      <c r="Y525" t="str">
        <f>IF(D525="","",団体設定!$B$7)</f>
        <v/>
      </c>
      <c r="Z525" t="str">
        <f>IF(D525="","",団体設定!$B$8)</f>
        <v/>
      </c>
    </row>
    <row r="526" spans="1:26" x14ac:dyDescent="0.15">
      <c r="A526">
        <v>525</v>
      </c>
      <c r="B526" s="1" t="str">
        <f>IF(D526="","",'超上級(十一段～)'!B81)</f>
        <v/>
      </c>
      <c r="C526" s="1" t="str">
        <f>IF(D526="","",'超上級(十一段～)'!C81)</f>
        <v/>
      </c>
      <c r="D526" t="str">
        <f>'超上級(十一段～)'!D81&amp;'超上級(十一段～)'!E81</f>
        <v/>
      </c>
      <c r="E526" t="str">
        <f>IF(D526="","",'超上級(十一段～)'!F81&amp;"/"&amp;'超上級(十一段～)'!H81&amp;"/"&amp;'超上級(十一段～)'!J81)</f>
        <v/>
      </c>
      <c r="F526" s="34" t="str">
        <f>IF(D526="","",団体設定!$B$5&amp;"年"&amp;団体設定!$D$5&amp;団体設定!$E$5&amp;団体設定!$F$5&amp;団体設定!$G$5)</f>
        <v/>
      </c>
      <c r="G526" s="33" t="str">
        <f t="shared" si="67"/>
        <v/>
      </c>
      <c r="H526" t="str">
        <f>'超上級(十一段～)'!Z81</f>
        <v/>
      </c>
      <c r="I526" t="str">
        <f>IF(D526="","",VLOOKUP(H526,計算!$B$16:$C$219,2,FALSE))</f>
        <v/>
      </c>
      <c r="J526" s="44" t="s">
        <v>68</v>
      </c>
      <c r="K526">
        <f t="shared" si="68"/>
        <v>0</v>
      </c>
      <c r="L526" s="52" t="e">
        <f t="shared" si="69"/>
        <v>#VALUE!</v>
      </c>
      <c r="M526" t="e">
        <f t="shared" si="70"/>
        <v>#VALUE!</v>
      </c>
      <c r="N526" t="str">
        <f t="shared" si="71"/>
        <v/>
      </c>
      <c r="O526" s="34" t="str">
        <f t="shared" si="66"/>
        <v/>
      </c>
      <c r="P526" s="34">
        <f>IF(H526="不合格","",'超上級(十一段～)'!D81)</f>
        <v>0</v>
      </c>
      <c r="Q526" s="34">
        <f>IF(H526="不合格","",'超上級(十一段～)'!E81)</f>
        <v>0</v>
      </c>
      <c r="R526" s="34">
        <f>IF(H526="不合格","",'超上級(十一段～)'!F81)</f>
        <v>0</v>
      </c>
      <c r="S526" s="34">
        <f>IF(H526="不合格","",'超上級(十一段～)'!H81)</f>
        <v>0</v>
      </c>
      <c r="T526" s="34">
        <f>IF(H526="不合格","",'超上級(十一段～)'!J81)</f>
        <v>0</v>
      </c>
      <c r="U526" t="e">
        <f>IF(H526="不合格",0,VLOOKUP(H526,計算!$U$2:$V$62,2,FALSE))</f>
        <v>#N/A</v>
      </c>
      <c r="V526" t="e">
        <f>IF(U526=0,"不合格",VLOOKUP(U526,計算!$T$3:$V$63,2))</f>
        <v>#N/A</v>
      </c>
      <c r="W526" t="str">
        <f t="shared" si="72"/>
        <v/>
      </c>
      <c r="X526" t="e">
        <f t="shared" si="73"/>
        <v>#N/A</v>
      </c>
      <c r="Y526" t="str">
        <f>IF(D526="","",団体設定!$B$7)</f>
        <v/>
      </c>
      <c r="Z526" t="str">
        <f>IF(D526="","",団体設定!$B$8)</f>
        <v/>
      </c>
    </row>
    <row r="527" spans="1:26" x14ac:dyDescent="0.15">
      <c r="A527">
        <v>526</v>
      </c>
      <c r="B527" s="1" t="str">
        <f>IF(D527="","",'超上級(十一段～)'!B82)</f>
        <v/>
      </c>
      <c r="C527" s="1" t="str">
        <f>IF(D527="","",'超上級(十一段～)'!C82)</f>
        <v/>
      </c>
      <c r="D527" t="str">
        <f>'超上級(十一段～)'!D82&amp;'超上級(十一段～)'!E82</f>
        <v/>
      </c>
      <c r="E527" t="str">
        <f>IF(D527="","",'超上級(十一段～)'!F82&amp;"/"&amp;'超上級(十一段～)'!H82&amp;"/"&amp;'超上級(十一段～)'!J82)</f>
        <v/>
      </c>
      <c r="F527" s="34" t="str">
        <f>IF(D527="","",団体設定!$B$5&amp;"年"&amp;団体設定!$D$5&amp;団体設定!$E$5&amp;団体設定!$F$5&amp;団体設定!$G$5)</f>
        <v/>
      </c>
      <c r="G527" s="33" t="str">
        <f t="shared" si="67"/>
        <v/>
      </c>
      <c r="H527" t="str">
        <f>'超上級(十一段～)'!Z82</f>
        <v/>
      </c>
      <c r="I527" t="str">
        <f>IF(D527="","",VLOOKUP(H527,計算!$B$16:$C$219,2,FALSE))</f>
        <v/>
      </c>
      <c r="J527" s="44" t="s">
        <v>68</v>
      </c>
      <c r="K527">
        <f t="shared" si="68"/>
        <v>0</v>
      </c>
      <c r="L527" s="52" t="e">
        <f t="shared" si="69"/>
        <v>#VALUE!</v>
      </c>
      <c r="M527" t="e">
        <f t="shared" si="70"/>
        <v>#VALUE!</v>
      </c>
      <c r="N527" t="str">
        <f t="shared" si="71"/>
        <v/>
      </c>
      <c r="O527" s="34" t="str">
        <f t="shared" si="66"/>
        <v/>
      </c>
      <c r="P527" s="34">
        <f>IF(H527="不合格","",'超上級(十一段～)'!D82)</f>
        <v>0</v>
      </c>
      <c r="Q527" s="34">
        <f>IF(H527="不合格","",'超上級(十一段～)'!E82)</f>
        <v>0</v>
      </c>
      <c r="R527" s="34">
        <f>IF(H527="不合格","",'超上級(十一段～)'!F82)</f>
        <v>0</v>
      </c>
      <c r="S527" s="34">
        <f>IF(H527="不合格","",'超上級(十一段～)'!H82)</f>
        <v>0</v>
      </c>
      <c r="T527" s="34">
        <f>IF(H527="不合格","",'超上級(十一段～)'!J82)</f>
        <v>0</v>
      </c>
      <c r="U527" t="e">
        <f>IF(H527="不合格",0,VLOOKUP(H527,計算!$U$2:$V$62,2,FALSE))</f>
        <v>#N/A</v>
      </c>
      <c r="V527" t="e">
        <f>IF(U527=0,"不合格",VLOOKUP(U527,計算!$T$3:$V$63,2))</f>
        <v>#N/A</v>
      </c>
      <c r="W527" t="str">
        <f t="shared" si="72"/>
        <v/>
      </c>
      <c r="X527" t="e">
        <f t="shared" si="73"/>
        <v>#N/A</v>
      </c>
      <c r="Y527" t="str">
        <f>IF(D527="","",団体設定!$B$7)</f>
        <v/>
      </c>
      <c r="Z527" t="str">
        <f>IF(D527="","",団体設定!$B$8)</f>
        <v/>
      </c>
    </row>
    <row r="528" spans="1:26" x14ac:dyDescent="0.15">
      <c r="A528">
        <v>527</v>
      </c>
      <c r="B528" s="1" t="str">
        <f>IF(D528="","",'超上級(十一段～)'!B83)</f>
        <v/>
      </c>
      <c r="C528" s="1" t="str">
        <f>IF(D528="","",'超上級(十一段～)'!C83)</f>
        <v/>
      </c>
      <c r="D528" t="str">
        <f>'超上級(十一段～)'!D83&amp;'超上級(十一段～)'!E83</f>
        <v/>
      </c>
      <c r="E528" t="str">
        <f>IF(D528="","",'超上級(十一段～)'!F83&amp;"/"&amp;'超上級(十一段～)'!H83&amp;"/"&amp;'超上級(十一段～)'!J83)</f>
        <v/>
      </c>
      <c r="F528" s="34" t="str">
        <f>IF(D528="","",団体設定!$B$5&amp;"年"&amp;団体設定!$D$5&amp;団体設定!$E$5&amp;団体設定!$F$5&amp;団体設定!$G$5)</f>
        <v/>
      </c>
      <c r="G528" s="33" t="str">
        <f t="shared" si="67"/>
        <v/>
      </c>
      <c r="H528" t="str">
        <f>'超上級(十一段～)'!Z83</f>
        <v/>
      </c>
      <c r="I528" t="str">
        <f>IF(D528="","",VLOOKUP(H528,計算!$B$16:$C$219,2,FALSE))</f>
        <v/>
      </c>
      <c r="J528" s="44" t="s">
        <v>68</v>
      </c>
      <c r="K528">
        <f t="shared" si="68"/>
        <v>0</v>
      </c>
      <c r="L528" s="52" t="e">
        <f t="shared" si="69"/>
        <v>#VALUE!</v>
      </c>
      <c r="M528" t="e">
        <f t="shared" si="70"/>
        <v>#VALUE!</v>
      </c>
      <c r="N528" t="str">
        <f t="shared" si="71"/>
        <v/>
      </c>
      <c r="O528" s="34" t="str">
        <f t="shared" si="66"/>
        <v/>
      </c>
      <c r="P528" s="34">
        <f>IF(H528="不合格","",'超上級(十一段～)'!D83)</f>
        <v>0</v>
      </c>
      <c r="Q528" s="34">
        <f>IF(H528="不合格","",'超上級(十一段～)'!E83)</f>
        <v>0</v>
      </c>
      <c r="R528" s="34">
        <f>IF(H528="不合格","",'超上級(十一段～)'!F83)</f>
        <v>0</v>
      </c>
      <c r="S528" s="34">
        <f>IF(H528="不合格","",'超上級(十一段～)'!H83)</f>
        <v>0</v>
      </c>
      <c r="T528" s="34">
        <f>IF(H528="不合格","",'超上級(十一段～)'!J83)</f>
        <v>0</v>
      </c>
      <c r="U528" t="e">
        <f>IF(H528="不合格",0,VLOOKUP(H528,計算!$U$2:$V$62,2,FALSE))</f>
        <v>#N/A</v>
      </c>
      <c r="V528" t="e">
        <f>IF(U528=0,"不合格",VLOOKUP(U528,計算!$T$3:$V$63,2))</f>
        <v>#N/A</v>
      </c>
      <c r="W528" t="str">
        <f t="shared" si="72"/>
        <v/>
      </c>
      <c r="X528" t="e">
        <f t="shared" si="73"/>
        <v>#N/A</v>
      </c>
      <c r="Y528" t="str">
        <f>IF(D528="","",団体設定!$B$7)</f>
        <v/>
      </c>
      <c r="Z528" t="str">
        <f>IF(D528="","",団体設定!$B$8)</f>
        <v/>
      </c>
    </row>
    <row r="529" spans="1:26" x14ac:dyDescent="0.15">
      <c r="A529">
        <v>528</v>
      </c>
      <c r="B529" s="1" t="str">
        <f>IF(D529="","",'超上級(十一段～)'!B84)</f>
        <v/>
      </c>
      <c r="C529" s="1" t="str">
        <f>IF(D529="","",'超上級(十一段～)'!C84)</f>
        <v/>
      </c>
      <c r="D529" t="str">
        <f>'超上級(十一段～)'!D84&amp;'超上級(十一段～)'!E84</f>
        <v/>
      </c>
      <c r="E529" t="str">
        <f>IF(D529="","",'超上級(十一段～)'!F84&amp;"/"&amp;'超上級(十一段～)'!H84&amp;"/"&amp;'超上級(十一段～)'!J84)</f>
        <v/>
      </c>
      <c r="F529" s="34" t="str">
        <f>IF(D529="","",団体設定!$B$5&amp;"年"&amp;団体設定!$D$5&amp;団体設定!$E$5&amp;団体設定!$F$5&amp;団体設定!$G$5)</f>
        <v/>
      </c>
      <c r="G529" s="33" t="str">
        <f t="shared" si="67"/>
        <v/>
      </c>
      <c r="H529" t="str">
        <f>'超上級(十一段～)'!Z84</f>
        <v/>
      </c>
      <c r="I529" t="str">
        <f>IF(D529="","",VLOOKUP(H529,計算!$B$16:$C$219,2,FALSE))</f>
        <v/>
      </c>
      <c r="J529" s="44" t="s">
        <v>68</v>
      </c>
      <c r="K529">
        <f t="shared" si="68"/>
        <v>0</v>
      </c>
      <c r="L529" s="52" t="e">
        <f t="shared" si="69"/>
        <v>#VALUE!</v>
      </c>
      <c r="M529" t="e">
        <f t="shared" si="70"/>
        <v>#VALUE!</v>
      </c>
      <c r="N529" t="str">
        <f t="shared" si="71"/>
        <v/>
      </c>
      <c r="O529" s="34" t="str">
        <f t="shared" si="66"/>
        <v/>
      </c>
      <c r="P529" s="34">
        <f>IF(H529="不合格","",'超上級(十一段～)'!D84)</f>
        <v>0</v>
      </c>
      <c r="Q529" s="34">
        <f>IF(H529="不合格","",'超上級(十一段～)'!E84)</f>
        <v>0</v>
      </c>
      <c r="R529" s="34">
        <f>IF(H529="不合格","",'超上級(十一段～)'!F84)</f>
        <v>0</v>
      </c>
      <c r="S529" s="34">
        <f>IF(H529="不合格","",'超上級(十一段～)'!H84)</f>
        <v>0</v>
      </c>
      <c r="T529" s="34">
        <f>IF(H529="不合格","",'超上級(十一段～)'!J84)</f>
        <v>0</v>
      </c>
      <c r="U529" t="e">
        <f>IF(H529="不合格",0,VLOOKUP(H529,計算!$U$2:$V$62,2,FALSE))</f>
        <v>#N/A</v>
      </c>
      <c r="V529" t="e">
        <f>IF(U529=0,"不合格",VLOOKUP(U529,計算!$T$3:$V$63,2))</f>
        <v>#N/A</v>
      </c>
      <c r="W529" t="str">
        <f t="shared" si="72"/>
        <v/>
      </c>
      <c r="X529" t="e">
        <f t="shared" si="73"/>
        <v>#N/A</v>
      </c>
      <c r="Y529" t="str">
        <f>IF(D529="","",団体設定!$B$7)</f>
        <v/>
      </c>
      <c r="Z529" t="str">
        <f>IF(D529="","",団体設定!$B$8)</f>
        <v/>
      </c>
    </row>
    <row r="530" spans="1:26" x14ac:dyDescent="0.15">
      <c r="A530">
        <v>529</v>
      </c>
      <c r="B530" s="1" t="str">
        <f>IF(D530="","",'超上級(十一段～)'!B85)</f>
        <v/>
      </c>
      <c r="C530" s="1" t="str">
        <f>IF(D530="","",'超上級(十一段～)'!C85)</f>
        <v/>
      </c>
      <c r="D530" t="str">
        <f>'超上級(十一段～)'!D85&amp;'超上級(十一段～)'!E85</f>
        <v/>
      </c>
      <c r="E530" t="str">
        <f>IF(D530="","",'超上級(十一段～)'!F85&amp;"/"&amp;'超上級(十一段～)'!H85&amp;"/"&amp;'超上級(十一段～)'!J85)</f>
        <v/>
      </c>
      <c r="F530" s="34" t="str">
        <f>IF(D530="","",団体設定!$B$5&amp;"年"&amp;団体設定!$D$5&amp;団体設定!$E$5&amp;団体設定!$F$5&amp;団体設定!$G$5)</f>
        <v/>
      </c>
      <c r="G530" s="33" t="str">
        <f t="shared" si="67"/>
        <v/>
      </c>
      <c r="H530" t="str">
        <f>'超上級(十一段～)'!Z85</f>
        <v/>
      </c>
      <c r="I530" t="str">
        <f>IF(D530="","",VLOOKUP(H530,計算!$B$16:$C$219,2,FALSE))</f>
        <v/>
      </c>
      <c r="J530" s="44" t="s">
        <v>68</v>
      </c>
      <c r="K530">
        <f t="shared" si="68"/>
        <v>0</v>
      </c>
      <c r="L530" s="52" t="e">
        <f t="shared" si="69"/>
        <v>#VALUE!</v>
      </c>
      <c r="M530" t="e">
        <f t="shared" si="70"/>
        <v>#VALUE!</v>
      </c>
      <c r="N530" t="str">
        <f t="shared" si="71"/>
        <v/>
      </c>
      <c r="O530" s="34" t="str">
        <f t="shared" si="66"/>
        <v/>
      </c>
      <c r="P530" s="34">
        <f>IF(H530="不合格","",'超上級(十一段～)'!D85)</f>
        <v>0</v>
      </c>
      <c r="Q530" s="34">
        <f>IF(H530="不合格","",'超上級(十一段～)'!E85)</f>
        <v>0</v>
      </c>
      <c r="R530" s="34">
        <f>IF(H530="不合格","",'超上級(十一段～)'!F85)</f>
        <v>0</v>
      </c>
      <c r="S530" s="34">
        <f>IF(H530="不合格","",'超上級(十一段～)'!H85)</f>
        <v>0</v>
      </c>
      <c r="T530" s="34">
        <f>IF(H530="不合格","",'超上級(十一段～)'!J85)</f>
        <v>0</v>
      </c>
      <c r="U530" t="e">
        <f>IF(H530="不合格",0,VLOOKUP(H530,計算!$U$2:$V$62,2,FALSE))</f>
        <v>#N/A</v>
      </c>
      <c r="V530" t="e">
        <f>IF(U530=0,"不合格",VLOOKUP(U530,計算!$T$3:$V$63,2))</f>
        <v>#N/A</v>
      </c>
      <c r="W530" t="str">
        <f t="shared" si="72"/>
        <v/>
      </c>
      <c r="X530" t="e">
        <f t="shared" si="73"/>
        <v>#N/A</v>
      </c>
      <c r="Y530" t="str">
        <f>IF(D530="","",団体設定!$B$7)</f>
        <v/>
      </c>
      <c r="Z530" t="str">
        <f>IF(D530="","",団体設定!$B$8)</f>
        <v/>
      </c>
    </row>
    <row r="531" spans="1:26" x14ac:dyDescent="0.15">
      <c r="A531">
        <v>530</v>
      </c>
      <c r="B531" s="1" t="str">
        <f>IF(D531="","",'超上級(十一段～)'!B86)</f>
        <v/>
      </c>
      <c r="C531" s="1" t="str">
        <f>IF(D531="","",'超上級(十一段～)'!C86)</f>
        <v/>
      </c>
      <c r="D531" t="str">
        <f>'超上級(十一段～)'!D86&amp;'超上級(十一段～)'!E86</f>
        <v/>
      </c>
      <c r="E531" t="str">
        <f>IF(D531="","",'超上級(十一段～)'!F86&amp;"/"&amp;'超上級(十一段～)'!H86&amp;"/"&amp;'超上級(十一段～)'!J86)</f>
        <v/>
      </c>
      <c r="F531" s="34" t="str">
        <f>IF(D531="","",団体設定!$B$5&amp;"年"&amp;団体設定!$D$5&amp;団体設定!$E$5&amp;団体設定!$F$5&amp;団体設定!$G$5)</f>
        <v/>
      </c>
      <c r="G531" s="33" t="str">
        <f t="shared" si="67"/>
        <v/>
      </c>
      <c r="H531" t="str">
        <f>'超上級(十一段～)'!Z86</f>
        <v/>
      </c>
      <c r="I531" t="str">
        <f>IF(D531="","",VLOOKUP(H531,計算!$B$16:$C$219,2,FALSE))</f>
        <v/>
      </c>
      <c r="J531" s="44" t="s">
        <v>68</v>
      </c>
      <c r="K531">
        <f t="shared" si="68"/>
        <v>0</v>
      </c>
      <c r="L531" s="52" t="e">
        <f t="shared" si="69"/>
        <v>#VALUE!</v>
      </c>
      <c r="M531" t="e">
        <f t="shared" si="70"/>
        <v>#VALUE!</v>
      </c>
      <c r="N531" t="str">
        <f t="shared" si="71"/>
        <v/>
      </c>
      <c r="O531" s="34" t="str">
        <f t="shared" si="66"/>
        <v/>
      </c>
      <c r="P531" s="34">
        <f>IF(H531="不合格","",'超上級(十一段～)'!D86)</f>
        <v>0</v>
      </c>
      <c r="Q531" s="34">
        <f>IF(H531="不合格","",'超上級(十一段～)'!E86)</f>
        <v>0</v>
      </c>
      <c r="R531" s="34">
        <f>IF(H531="不合格","",'超上級(十一段～)'!F86)</f>
        <v>0</v>
      </c>
      <c r="S531" s="34">
        <f>IF(H531="不合格","",'超上級(十一段～)'!H86)</f>
        <v>0</v>
      </c>
      <c r="T531" s="34">
        <f>IF(H531="不合格","",'超上級(十一段～)'!J86)</f>
        <v>0</v>
      </c>
      <c r="U531" t="e">
        <f>IF(H531="不合格",0,VLOOKUP(H531,計算!$U$2:$V$62,2,FALSE))</f>
        <v>#N/A</v>
      </c>
      <c r="V531" t="e">
        <f>IF(U531=0,"不合格",VLOOKUP(U531,計算!$T$3:$V$63,2))</f>
        <v>#N/A</v>
      </c>
      <c r="W531" t="str">
        <f t="shared" si="72"/>
        <v/>
      </c>
      <c r="X531" t="e">
        <f t="shared" si="73"/>
        <v>#N/A</v>
      </c>
      <c r="Y531" t="str">
        <f>IF(D531="","",団体設定!$B$7)</f>
        <v/>
      </c>
      <c r="Z531" t="str">
        <f>IF(D531="","",団体設定!$B$8)</f>
        <v/>
      </c>
    </row>
    <row r="532" spans="1:26" x14ac:dyDescent="0.15">
      <c r="A532">
        <v>531</v>
      </c>
      <c r="B532" s="1" t="str">
        <f>IF(D532="","",'超上級(十一段～)'!B87)</f>
        <v/>
      </c>
      <c r="C532" s="1" t="str">
        <f>IF(D532="","",'超上級(十一段～)'!C87)</f>
        <v/>
      </c>
      <c r="D532" t="str">
        <f>'超上級(十一段～)'!D87&amp;'超上級(十一段～)'!E87</f>
        <v/>
      </c>
      <c r="E532" t="str">
        <f>IF(D532="","",'超上級(十一段～)'!F87&amp;"/"&amp;'超上級(十一段～)'!H87&amp;"/"&amp;'超上級(十一段～)'!J87)</f>
        <v/>
      </c>
      <c r="F532" s="34" t="str">
        <f>IF(D532="","",団体設定!$B$5&amp;"年"&amp;団体設定!$D$5&amp;団体設定!$E$5&amp;団体設定!$F$5&amp;団体設定!$G$5)</f>
        <v/>
      </c>
      <c r="G532" s="33" t="str">
        <f t="shared" si="67"/>
        <v/>
      </c>
      <c r="H532" t="str">
        <f>'超上級(十一段～)'!Z87</f>
        <v/>
      </c>
      <c r="I532" t="str">
        <f>IF(D532="","",VLOOKUP(H532,計算!$B$16:$C$219,2,FALSE))</f>
        <v/>
      </c>
      <c r="J532" s="44" t="s">
        <v>68</v>
      </c>
      <c r="K532">
        <f t="shared" si="68"/>
        <v>0</v>
      </c>
      <c r="L532" s="52" t="e">
        <f t="shared" si="69"/>
        <v>#VALUE!</v>
      </c>
      <c r="M532" t="e">
        <f t="shared" si="70"/>
        <v>#VALUE!</v>
      </c>
      <c r="N532" t="str">
        <f t="shared" si="71"/>
        <v/>
      </c>
      <c r="O532" s="34" t="str">
        <f t="shared" si="66"/>
        <v/>
      </c>
      <c r="P532" s="34">
        <f>IF(H532="不合格","",'超上級(十一段～)'!D87)</f>
        <v>0</v>
      </c>
      <c r="Q532" s="34">
        <f>IF(H532="不合格","",'超上級(十一段～)'!E87)</f>
        <v>0</v>
      </c>
      <c r="R532" s="34">
        <f>IF(H532="不合格","",'超上級(十一段～)'!F87)</f>
        <v>0</v>
      </c>
      <c r="S532" s="34">
        <f>IF(H532="不合格","",'超上級(十一段～)'!H87)</f>
        <v>0</v>
      </c>
      <c r="T532" s="34">
        <f>IF(H532="不合格","",'超上級(十一段～)'!J87)</f>
        <v>0</v>
      </c>
      <c r="U532" t="e">
        <f>IF(H532="不合格",0,VLOOKUP(H532,計算!$U$2:$V$62,2,FALSE))</f>
        <v>#N/A</v>
      </c>
      <c r="V532" t="e">
        <f>IF(U532=0,"不合格",VLOOKUP(U532,計算!$T$3:$V$63,2))</f>
        <v>#N/A</v>
      </c>
      <c r="W532" t="str">
        <f t="shared" si="72"/>
        <v/>
      </c>
      <c r="X532" t="e">
        <f t="shared" si="73"/>
        <v>#N/A</v>
      </c>
      <c r="Y532" t="str">
        <f>IF(D532="","",団体設定!$B$7)</f>
        <v/>
      </c>
      <c r="Z532" t="str">
        <f>IF(D532="","",団体設定!$B$8)</f>
        <v/>
      </c>
    </row>
    <row r="533" spans="1:26" x14ac:dyDescent="0.15">
      <c r="A533">
        <v>532</v>
      </c>
      <c r="B533" s="1" t="str">
        <f>IF(D533="","",'超上級(十一段～)'!B88)</f>
        <v/>
      </c>
      <c r="C533" s="1" t="str">
        <f>IF(D533="","",'超上級(十一段～)'!C88)</f>
        <v/>
      </c>
      <c r="D533" t="str">
        <f>'超上級(十一段～)'!D88&amp;'超上級(十一段～)'!E88</f>
        <v/>
      </c>
      <c r="E533" t="str">
        <f>IF(D533="","",'超上級(十一段～)'!F88&amp;"/"&amp;'超上級(十一段～)'!H88&amp;"/"&amp;'超上級(十一段～)'!J88)</f>
        <v/>
      </c>
      <c r="F533" s="34" t="str">
        <f>IF(D533="","",団体設定!$B$5&amp;"年"&amp;団体設定!$D$5&amp;団体設定!$E$5&amp;団体設定!$F$5&amp;団体設定!$G$5)</f>
        <v/>
      </c>
      <c r="G533" s="33" t="str">
        <f t="shared" si="67"/>
        <v/>
      </c>
      <c r="H533" t="str">
        <f>'超上級(十一段～)'!Z88</f>
        <v/>
      </c>
      <c r="I533" t="str">
        <f>IF(D533="","",VLOOKUP(H533,計算!$B$16:$C$219,2,FALSE))</f>
        <v/>
      </c>
      <c r="J533" s="44" t="s">
        <v>68</v>
      </c>
      <c r="K533">
        <f t="shared" si="68"/>
        <v>0</v>
      </c>
      <c r="L533" s="52" t="e">
        <f t="shared" si="69"/>
        <v>#VALUE!</v>
      </c>
      <c r="M533" t="e">
        <f t="shared" si="70"/>
        <v>#VALUE!</v>
      </c>
      <c r="N533" t="str">
        <f t="shared" si="71"/>
        <v/>
      </c>
      <c r="O533" s="34" t="str">
        <f t="shared" si="66"/>
        <v/>
      </c>
      <c r="P533" s="34">
        <f>IF(H533="不合格","",'超上級(十一段～)'!D88)</f>
        <v>0</v>
      </c>
      <c r="Q533" s="34">
        <f>IF(H533="不合格","",'超上級(十一段～)'!E88)</f>
        <v>0</v>
      </c>
      <c r="R533" s="34">
        <f>IF(H533="不合格","",'超上級(十一段～)'!F88)</f>
        <v>0</v>
      </c>
      <c r="S533" s="34">
        <f>IF(H533="不合格","",'超上級(十一段～)'!H88)</f>
        <v>0</v>
      </c>
      <c r="T533" s="34">
        <f>IF(H533="不合格","",'超上級(十一段～)'!J88)</f>
        <v>0</v>
      </c>
      <c r="U533" t="e">
        <f>IF(H533="不合格",0,VLOOKUP(H533,計算!$U$2:$V$62,2,FALSE))</f>
        <v>#N/A</v>
      </c>
      <c r="V533" t="e">
        <f>IF(U533=0,"不合格",VLOOKUP(U533,計算!$T$3:$V$63,2))</f>
        <v>#N/A</v>
      </c>
      <c r="W533" t="str">
        <f t="shared" si="72"/>
        <v/>
      </c>
      <c r="X533" t="e">
        <f t="shared" si="73"/>
        <v>#N/A</v>
      </c>
      <c r="Y533" t="str">
        <f>IF(D533="","",団体設定!$B$7)</f>
        <v/>
      </c>
      <c r="Z533" t="str">
        <f>IF(D533="","",団体設定!$B$8)</f>
        <v/>
      </c>
    </row>
    <row r="534" spans="1:26" x14ac:dyDescent="0.15">
      <c r="A534">
        <v>533</v>
      </c>
      <c r="B534" s="1" t="str">
        <f>IF(D534="","",'超上級(十一段～)'!B89)</f>
        <v/>
      </c>
      <c r="C534" s="1" t="str">
        <f>IF(D534="","",'超上級(十一段～)'!C89)</f>
        <v/>
      </c>
      <c r="D534" t="str">
        <f>'超上級(十一段～)'!D89&amp;'超上級(十一段～)'!E89</f>
        <v/>
      </c>
      <c r="E534" t="str">
        <f>IF(D534="","",'超上級(十一段～)'!F89&amp;"/"&amp;'超上級(十一段～)'!H89&amp;"/"&amp;'超上級(十一段～)'!J89)</f>
        <v/>
      </c>
      <c r="F534" s="34" t="str">
        <f>IF(D534="","",団体設定!$B$5&amp;"年"&amp;団体設定!$D$5&amp;団体設定!$E$5&amp;団体設定!$F$5&amp;団体設定!$G$5)</f>
        <v/>
      </c>
      <c r="G534" s="33" t="str">
        <f t="shared" si="67"/>
        <v/>
      </c>
      <c r="H534" t="str">
        <f>'超上級(十一段～)'!Z89</f>
        <v/>
      </c>
      <c r="I534" t="str">
        <f>IF(D534="","",VLOOKUP(H534,計算!$B$16:$C$219,2,FALSE))</f>
        <v/>
      </c>
      <c r="J534" s="44" t="s">
        <v>68</v>
      </c>
      <c r="K534">
        <f t="shared" si="68"/>
        <v>0</v>
      </c>
      <c r="L534" s="52" t="e">
        <f t="shared" si="69"/>
        <v>#VALUE!</v>
      </c>
      <c r="M534" t="e">
        <f t="shared" si="70"/>
        <v>#VALUE!</v>
      </c>
      <c r="N534" t="str">
        <f t="shared" si="71"/>
        <v/>
      </c>
      <c r="O534" s="34" t="str">
        <f t="shared" si="66"/>
        <v/>
      </c>
      <c r="P534" s="34">
        <f>IF(H534="不合格","",'超上級(十一段～)'!D89)</f>
        <v>0</v>
      </c>
      <c r="Q534" s="34">
        <f>IF(H534="不合格","",'超上級(十一段～)'!E89)</f>
        <v>0</v>
      </c>
      <c r="R534" s="34">
        <f>IF(H534="不合格","",'超上級(十一段～)'!F89)</f>
        <v>0</v>
      </c>
      <c r="S534" s="34">
        <f>IF(H534="不合格","",'超上級(十一段～)'!H89)</f>
        <v>0</v>
      </c>
      <c r="T534" s="34">
        <f>IF(H534="不合格","",'超上級(十一段～)'!J89)</f>
        <v>0</v>
      </c>
      <c r="U534" t="e">
        <f>IF(H534="不合格",0,VLOOKUP(H534,計算!$U$2:$V$62,2,FALSE))</f>
        <v>#N/A</v>
      </c>
      <c r="V534" t="e">
        <f>IF(U534=0,"不合格",VLOOKUP(U534,計算!$T$3:$V$63,2))</f>
        <v>#N/A</v>
      </c>
      <c r="W534" t="str">
        <f t="shared" si="72"/>
        <v/>
      </c>
      <c r="X534" t="e">
        <f t="shared" si="73"/>
        <v>#N/A</v>
      </c>
      <c r="Y534" t="str">
        <f>IF(D534="","",団体設定!$B$7)</f>
        <v/>
      </c>
      <c r="Z534" t="str">
        <f>IF(D534="","",団体設定!$B$8)</f>
        <v/>
      </c>
    </row>
    <row r="535" spans="1:26" x14ac:dyDescent="0.15">
      <c r="A535">
        <v>534</v>
      </c>
      <c r="B535" s="1" t="str">
        <f>IF(D535="","",'超上級(十一段～)'!B90)</f>
        <v/>
      </c>
      <c r="C535" s="1" t="str">
        <f>IF(D535="","",'超上級(十一段～)'!C90)</f>
        <v/>
      </c>
      <c r="D535" t="str">
        <f>'超上級(十一段～)'!D90&amp;'超上級(十一段～)'!E90</f>
        <v/>
      </c>
      <c r="E535" t="str">
        <f>IF(D535="","",'超上級(十一段～)'!F90&amp;"/"&amp;'超上級(十一段～)'!H90&amp;"/"&amp;'超上級(十一段～)'!J90)</f>
        <v/>
      </c>
      <c r="F535" s="34" t="str">
        <f>IF(D535="","",団体設定!$B$5&amp;"年"&amp;団体設定!$D$5&amp;団体設定!$E$5&amp;団体設定!$F$5&amp;団体設定!$G$5)</f>
        <v/>
      </c>
      <c r="G535" s="33" t="str">
        <f t="shared" si="67"/>
        <v/>
      </c>
      <c r="H535" t="str">
        <f>'超上級(十一段～)'!Z90</f>
        <v/>
      </c>
      <c r="I535" t="str">
        <f>IF(D535="","",VLOOKUP(H535,計算!$B$16:$C$219,2,FALSE))</f>
        <v/>
      </c>
      <c r="J535" s="44" t="s">
        <v>68</v>
      </c>
      <c r="K535">
        <f t="shared" si="68"/>
        <v>0</v>
      </c>
      <c r="L535" s="52" t="e">
        <f t="shared" si="69"/>
        <v>#VALUE!</v>
      </c>
      <c r="M535" t="e">
        <f t="shared" si="70"/>
        <v>#VALUE!</v>
      </c>
      <c r="N535" t="str">
        <f t="shared" si="71"/>
        <v/>
      </c>
      <c r="O535" s="34" t="str">
        <f t="shared" si="66"/>
        <v/>
      </c>
      <c r="P535" s="34">
        <f>IF(H535="不合格","",'超上級(十一段～)'!D90)</f>
        <v>0</v>
      </c>
      <c r="Q535" s="34">
        <f>IF(H535="不合格","",'超上級(十一段～)'!E90)</f>
        <v>0</v>
      </c>
      <c r="R535" s="34">
        <f>IF(H535="不合格","",'超上級(十一段～)'!F90)</f>
        <v>0</v>
      </c>
      <c r="S535" s="34">
        <f>IF(H535="不合格","",'超上級(十一段～)'!H90)</f>
        <v>0</v>
      </c>
      <c r="T535" s="34">
        <f>IF(H535="不合格","",'超上級(十一段～)'!J90)</f>
        <v>0</v>
      </c>
      <c r="U535" t="e">
        <f>IF(H535="不合格",0,VLOOKUP(H535,計算!$U$2:$V$62,2,FALSE))</f>
        <v>#N/A</v>
      </c>
      <c r="V535" t="e">
        <f>IF(U535=0,"不合格",VLOOKUP(U535,計算!$T$3:$V$63,2))</f>
        <v>#N/A</v>
      </c>
      <c r="W535" t="str">
        <f t="shared" si="72"/>
        <v/>
      </c>
      <c r="X535" t="e">
        <f t="shared" si="73"/>
        <v>#N/A</v>
      </c>
      <c r="Y535" t="str">
        <f>IF(D535="","",団体設定!$B$7)</f>
        <v/>
      </c>
      <c r="Z535" t="str">
        <f>IF(D535="","",団体設定!$B$8)</f>
        <v/>
      </c>
    </row>
    <row r="536" spans="1:26" x14ac:dyDescent="0.15">
      <c r="A536">
        <v>535</v>
      </c>
      <c r="B536" s="1" t="str">
        <f>IF(D536="","",'超上級(十一段～)'!B91)</f>
        <v/>
      </c>
      <c r="C536" s="1" t="str">
        <f>IF(D536="","",'超上級(十一段～)'!C91)</f>
        <v/>
      </c>
      <c r="D536" t="str">
        <f>'超上級(十一段～)'!D91&amp;'超上級(十一段～)'!E91</f>
        <v/>
      </c>
      <c r="E536" t="str">
        <f>IF(D536="","",'超上級(十一段～)'!F91&amp;"/"&amp;'超上級(十一段～)'!H91&amp;"/"&amp;'超上級(十一段～)'!J91)</f>
        <v/>
      </c>
      <c r="F536" s="34" t="str">
        <f>IF(D536="","",団体設定!$B$5&amp;"年"&amp;団体設定!$D$5&amp;団体設定!$E$5&amp;団体設定!$F$5&amp;団体設定!$G$5)</f>
        <v/>
      </c>
      <c r="G536" s="33" t="str">
        <f t="shared" si="67"/>
        <v/>
      </c>
      <c r="H536" t="str">
        <f>'超上級(十一段～)'!Z91</f>
        <v/>
      </c>
      <c r="I536" t="str">
        <f>IF(D536="","",VLOOKUP(H536,計算!$B$16:$C$219,2,FALSE))</f>
        <v/>
      </c>
      <c r="J536" s="44" t="s">
        <v>68</v>
      </c>
      <c r="K536">
        <f t="shared" si="68"/>
        <v>0</v>
      </c>
      <c r="L536" s="52" t="e">
        <f t="shared" si="69"/>
        <v>#VALUE!</v>
      </c>
      <c r="M536" t="e">
        <f t="shared" si="70"/>
        <v>#VALUE!</v>
      </c>
      <c r="N536" t="str">
        <f t="shared" si="71"/>
        <v/>
      </c>
      <c r="O536" s="34" t="str">
        <f t="shared" ref="O536:O601" si="74">IF(H536="不合格","",C536)</f>
        <v/>
      </c>
      <c r="P536" s="34">
        <f>IF(H536="不合格","",'超上級(十一段～)'!D91)</f>
        <v>0</v>
      </c>
      <c r="Q536" s="34">
        <f>IF(H536="不合格","",'超上級(十一段～)'!E91)</f>
        <v>0</v>
      </c>
      <c r="R536" s="34">
        <f>IF(H536="不合格","",'超上級(十一段～)'!F91)</f>
        <v>0</v>
      </c>
      <c r="S536" s="34">
        <f>IF(H536="不合格","",'超上級(十一段～)'!H91)</f>
        <v>0</v>
      </c>
      <c r="T536" s="34">
        <f>IF(H536="不合格","",'超上級(十一段～)'!J91)</f>
        <v>0</v>
      </c>
      <c r="U536" t="e">
        <f>IF(H536="不合格",0,VLOOKUP(H536,計算!$U$2:$V$62,2,FALSE))</f>
        <v>#N/A</v>
      </c>
      <c r="V536" t="e">
        <f>IF(U536=0,"不合格",VLOOKUP(U536,計算!$T$3:$V$63,2))</f>
        <v>#N/A</v>
      </c>
      <c r="W536" t="str">
        <f t="shared" si="72"/>
        <v/>
      </c>
      <c r="X536" t="e">
        <f t="shared" si="73"/>
        <v>#N/A</v>
      </c>
      <c r="Y536" t="str">
        <f>IF(D536="","",団体設定!$B$7)</f>
        <v/>
      </c>
      <c r="Z536" t="str">
        <f>IF(D536="","",団体設定!$B$8)</f>
        <v/>
      </c>
    </row>
    <row r="537" spans="1:26" x14ac:dyDescent="0.15">
      <c r="A537">
        <v>536</v>
      </c>
      <c r="B537" s="1" t="str">
        <f>IF(D537="","",'超上級(十一段～)'!B92)</f>
        <v/>
      </c>
      <c r="C537" s="1" t="str">
        <f>IF(D537="","",'超上級(十一段～)'!C92)</f>
        <v/>
      </c>
      <c r="D537" t="str">
        <f>'超上級(十一段～)'!D92&amp;'超上級(十一段～)'!E92</f>
        <v/>
      </c>
      <c r="E537" t="str">
        <f>IF(D537="","",'超上級(十一段～)'!F92&amp;"/"&amp;'超上級(十一段～)'!H92&amp;"/"&amp;'超上級(十一段～)'!J92)</f>
        <v/>
      </c>
      <c r="F537" s="34" t="str">
        <f>IF(D537="","",団体設定!$B$5&amp;"年"&amp;団体設定!$D$5&amp;団体設定!$E$5&amp;団体設定!$F$5&amp;団体設定!$G$5)</f>
        <v/>
      </c>
      <c r="G537" s="33" t="str">
        <f t="shared" si="67"/>
        <v/>
      </c>
      <c r="H537" t="str">
        <f>'超上級(十一段～)'!Z92</f>
        <v/>
      </c>
      <c r="I537" t="str">
        <f>IF(D537="","",VLOOKUP(H537,計算!$B$16:$C$219,2,FALSE))</f>
        <v/>
      </c>
      <c r="J537" s="44" t="s">
        <v>68</v>
      </c>
      <c r="K537">
        <f t="shared" si="68"/>
        <v>0</v>
      </c>
      <c r="L537" s="52" t="e">
        <f t="shared" si="69"/>
        <v>#VALUE!</v>
      </c>
      <c r="M537" t="e">
        <f t="shared" si="70"/>
        <v>#VALUE!</v>
      </c>
      <c r="N537" t="str">
        <f t="shared" si="71"/>
        <v/>
      </c>
      <c r="O537" s="34" t="str">
        <f t="shared" si="74"/>
        <v/>
      </c>
      <c r="P537" s="34">
        <f>IF(H537="不合格","",'超上級(十一段～)'!D92)</f>
        <v>0</v>
      </c>
      <c r="Q537" s="34">
        <f>IF(H537="不合格","",'超上級(十一段～)'!E92)</f>
        <v>0</v>
      </c>
      <c r="R537" s="34">
        <f>IF(H537="不合格","",'超上級(十一段～)'!F92)</f>
        <v>0</v>
      </c>
      <c r="S537" s="34">
        <f>IF(H537="不合格","",'超上級(十一段～)'!H92)</f>
        <v>0</v>
      </c>
      <c r="T537" s="34">
        <f>IF(H537="不合格","",'超上級(十一段～)'!J92)</f>
        <v>0</v>
      </c>
      <c r="U537" t="e">
        <f>IF(H537="不合格",0,VLOOKUP(H537,計算!$U$2:$V$62,2,FALSE))</f>
        <v>#N/A</v>
      </c>
      <c r="V537" t="e">
        <f>IF(U537=0,"不合格",VLOOKUP(U537,計算!$T$3:$V$63,2))</f>
        <v>#N/A</v>
      </c>
      <c r="W537" t="str">
        <f t="shared" si="72"/>
        <v/>
      </c>
      <c r="X537" t="e">
        <f t="shared" si="73"/>
        <v>#N/A</v>
      </c>
      <c r="Y537" t="str">
        <f>IF(D537="","",団体設定!$B$7)</f>
        <v/>
      </c>
      <c r="Z537" t="str">
        <f>IF(D537="","",団体設定!$B$8)</f>
        <v/>
      </c>
    </row>
    <row r="538" spans="1:26" x14ac:dyDescent="0.15">
      <c r="A538">
        <v>537</v>
      </c>
      <c r="B538" s="1" t="str">
        <f>IF(D538="","",'超上級(十一段～)'!B93)</f>
        <v/>
      </c>
      <c r="C538" s="1" t="str">
        <f>IF(D538="","",'超上級(十一段～)'!C93)</f>
        <v/>
      </c>
      <c r="D538" t="str">
        <f>'超上級(十一段～)'!D93&amp;'超上級(十一段～)'!E93</f>
        <v/>
      </c>
      <c r="E538" t="str">
        <f>IF(D538="","",'超上級(十一段～)'!F93&amp;"/"&amp;'超上級(十一段～)'!H93&amp;"/"&amp;'超上級(十一段～)'!J93)</f>
        <v/>
      </c>
      <c r="F538" s="34" t="str">
        <f>IF(D538="","",団体設定!$B$5&amp;"年"&amp;団体設定!$D$5&amp;団体設定!$E$5&amp;団体設定!$F$5&amp;団体設定!$G$5)</f>
        <v/>
      </c>
      <c r="G538" s="33" t="str">
        <f t="shared" si="67"/>
        <v/>
      </c>
      <c r="H538" t="str">
        <f>'超上級(十一段～)'!Z93</f>
        <v/>
      </c>
      <c r="I538" t="str">
        <f>IF(D538="","",VLOOKUP(H538,計算!$B$16:$C$219,2,FALSE))</f>
        <v/>
      </c>
      <c r="J538" s="44" t="s">
        <v>68</v>
      </c>
      <c r="K538">
        <f t="shared" si="68"/>
        <v>0</v>
      </c>
      <c r="L538" s="52" t="e">
        <f t="shared" si="69"/>
        <v>#VALUE!</v>
      </c>
      <c r="M538" t="e">
        <f t="shared" si="70"/>
        <v>#VALUE!</v>
      </c>
      <c r="N538" t="str">
        <f t="shared" si="71"/>
        <v/>
      </c>
      <c r="O538" s="34" t="str">
        <f t="shared" si="74"/>
        <v/>
      </c>
      <c r="P538" s="34">
        <f>IF(H538="不合格","",'超上級(十一段～)'!D93)</f>
        <v>0</v>
      </c>
      <c r="Q538" s="34">
        <f>IF(H538="不合格","",'超上級(十一段～)'!E93)</f>
        <v>0</v>
      </c>
      <c r="R538" s="34">
        <f>IF(H538="不合格","",'超上級(十一段～)'!F93)</f>
        <v>0</v>
      </c>
      <c r="S538" s="34">
        <f>IF(H538="不合格","",'超上級(十一段～)'!H93)</f>
        <v>0</v>
      </c>
      <c r="T538" s="34">
        <f>IF(H538="不合格","",'超上級(十一段～)'!J93)</f>
        <v>0</v>
      </c>
      <c r="U538" t="e">
        <f>IF(H538="不合格",0,VLOOKUP(H538,計算!$U$2:$V$62,2,FALSE))</f>
        <v>#N/A</v>
      </c>
      <c r="V538" t="e">
        <f>IF(U538=0,"不合格",VLOOKUP(U538,計算!$T$3:$V$63,2))</f>
        <v>#N/A</v>
      </c>
      <c r="W538" t="str">
        <f t="shared" si="72"/>
        <v/>
      </c>
      <c r="X538" t="e">
        <f t="shared" si="73"/>
        <v>#N/A</v>
      </c>
      <c r="Y538" t="str">
        <f>IF(D538="","",団体設定!$B$7)</f>
        <v/>
      </c>
      <c r="Z538" t="str">
        <f>IF(D538="","",団体設定!$B$8)</f>
        <v/>
      </c>
    </row>
    <row r="539" spans="1:26" x14ac:dyDescent="0.15">
      <c r="A539">
        <v>538</v>
      </c>
      <c r="B539" s="1" t="str">
        <f>IF(D539="","",'超上級(十一段～)'!B94)</f>
        <v/>
      </c>
      <c r="C539" s="1" t="str">
        <f>IF(D539="","",'超上級(十一段～)'!C94)</f>
        <v/>
      </c>
      <c r="D539" t="str">
        <f>'超上級(十一段～)'!D94&amp;'超上級(十一段～)'!E94</f>
        <v/>
      </c>
      <c r="E539" t="str">
        <f>IF(D539="","",'超上級(十一段～)'!F94&amp;"/"&amp;'超上級(十一段～)'!H94&amp;"/"&amp;'超上級(十一段～)'!J94)</f>
        <v/>
      </c>
      <c r="F539" s="34" t="str">
        <f>IF(D539="","",団体設定!$B$5&amp;"年"&amp;団体設定!$D$5&amp;団体設定!$E$5&amp;団体設定!$F$5&amp;団体設定!$G$5)</f>
        <v/>
      </c>
      <c r="G539" s="33" t="str">
        <f t="shared" si="67"/>
        <v/>
      </c>
      <c r="H539" t="str">
        <f>'超上級(十一段～)'!Z94</f>
        <v/>
      </c>
      <c r="I539" t="str">
        <f>IF(D539="","",VLOOKUP(H539,計算!$B$16:$C$219,2,FALSE))</f>
        <v/>
      </c>
      <c r="J539" s="44" t="s">
        <v>68</v>
      </c>
      <c r="K539">
        <f t="shared" si="68"/>
        <v>0</v>
      </c>
      <c r="L539" s="52" t="e">
        <f t="shared" si="69"/>
        <v>#VALUE!</v>
      </c>
      <c r="M539" t="e">
        <f t="shared" si="70"/>
        <v>#VALUE!</v>
      </c>
      <c r="N539" t="str">
        <f t="shared" si="71"/>
        <v/>
      </c>
      <c r="O539" s="34" t="str">
        <f t="shared" si="74"/>
        <v/>
      </c>
      <c r="P539" s="34">
        <f>IF(H539="不合格","",'超上級(十一段～)'!D94)</f>
        <v>0</v>
      </c>
      <c r="Q539" s="34">
        <f>IF(H539="不合格","",'超上級(十一段～)'!E94)</f>
        <v>0</v>
      </c>
      <c r="R539" s="34">
        <f>IF(H539="不合格","",'超上級(十一段～)'!F94)</f>
        <v>0</v>
      </c>
      <c r="S539" s="34">
        <f>IF(H539="不合格","",'超上級(十一段～)'!H94)</f>
        <v>0</v>
      </c>
      <c r="T539" s="34">
        <f>IF(H539="不合格","",'超上級(十一段～)'!J94)</f>
        <v>0</v>
      </c>
      <c r="U539" t="e">
        <f>IF(H539="不合格",0,VLOOKUP(H539,計算!$U$2:$V$62,2,FALSE))</f>
        <v>#N/A</v>
      </c>
      <c r="V539" t="e">
        <f>IF(U539=0,"不合格",VLOOKUP(U539,計算!$T$3:$V$63,2))</f>
        <v>#N/A</v>
      </c>
      <c r="W539" t="str">
        <f t="shared" si="72"/>
        <v/>
      </c>
      <c r="X539" t="e">
        <f t="shared" si="73"/>
        <v>#N/A</v>
      </c>
      <c r="Y539" t="str">
        <f>IF(D539="","",団体設定!$B$7)</f>
        <v/>
      </c>
      <c r="Z539" t="str">
        <f>IF(D539="","",団体設定!$B$8)</f>
        <v/>
      </c>
    </row>
    <row r="540" spans="1:26" x14ac:dyDescent="0.15">
      <c r="A540">
        <v>539</v>
      </c>
      <c r="B540" s="1" t="str">
        <f>IF(D540="","",'超上級(十一段～)'!B95)</f>
        <v/>
      </c>
      <c r="C540" s="1" t="str">
        <f>IF(D540="","",'超上級(十一段～)'!C95)</f>
        <v/>
      </c>
      <c r="D540" t="str">
        <f>'超上級(十一段～)'!D95&amp;'超上級(十一段～)'!E95</f>
        <v/>
      </c>
      <c r="E540" t="str">
        <f>IF(D540="","",'超上級(十一段～)'!F95&amp;"/"&amp;'超上級(十一段～)'!H95&amp;"/"&amp;'超上級(十一段～)'!J95)</f>
        <v/>
      </c>
      <c r="F540" s="34" t="str">
        <f>IF(D540="","",団体設定!$B$5&amp;"年"&amp;団体設定!$D$5&amp;団体設定!$E$5&amp;団体設定!$F$5&amp;団体設定!$G$5)</f>
        <v/>
      </c>
      <c r="G540" s="33" t="str">
        <f t="shared" si="67"/>
        <v/>
      </c>
      <c r="H540" t="str">
        <f>'超上級(十一段～)'!Z95</f>
        <v/>
      </c>
      <c r="I540" t="str">
        <f>IF(D540="","",VLOOKUP(H540,計算!$B$16:$C$219,2,FALSE))</f>
        <v/>
      </c>
      <c r="J540" s="44" t="s">
        <v>68</v>
      </c>
      <c r="K540">
        <f t="shared" si="68"/>
        <v>0</v>
      </c>
      <c r="L540" s="52" t="e">
        <f t="shared" si="69"/>
        <v>#VALUE!</v>
      </c>
      <c r="M540" t="e">
        <f t="shared" si="70"/>
        <v>#VALUE!</v>
      </c>
      <c r="N540" t="str">
        <f t="shared" si="71"/>
        <v/>
      </c>
      <c r="O540" s="34" t="str">
        <f t="shared" si="74"/>
        <v/>
      </c>
      <c r="P540" s="34">
        <f>IF(H540="不合格","",'超上級(十一段～)'!D95)</f>
        <v>0</v>
      </c>
      <c r="Q540" s="34">
        <f>IF(H540="不合格","",'超上級(十一段～)'!E95)</f>
        <v>0</v>
      </c>
      <c r="R540" s="34">
        <f>IF(H540="不合格","",'超上級(十一段～)'!F95)</f>
        <v>0</v>
      </c>
      <c r="S540" s="34">
        <f>IF(H540="不合格","",'超上級(十一段～)'!H95)</f>
        <v>0</v>
      </c>
      <c r="T540" s="34">
        <f>IF(H540="不合格","",'超上級(十一段～)'!J95)</f>
        <v>0</v>
      </c>
      <c r="U540" t="e">
        <f>IF(H540="不合格",0,VLOOKUP(H540,計算!$U$2:$V$62,2,FALSE))</f>
        <v>#N/A</v>
      </c>
      <c r="V540" t="e">
        <f>IF(U540=0,"不合格",VLOOKUP(U540,計算!$T$3:$V$63,2))</f>
        <v>#N/A</v>
      </c>
      <c r="W540" t="str">
        <f t="shared" si="72"/>
        <v/>
      </c>
      <c r="X540" t="e">
        <f t="shared" si="73"/>
        <v>#N/A</v>
      </c>
      <c r="Y540" t="str">
        <f>IF(D540="","",団体設定!$B$7)</f>
        <v/>
      </c>
      <c r="Z540" t="str">
        <f>IF(D540="","",団体設定!$B$8)</f>
        <v/>
      </c>
    </row>
    <row r="541" spans="1:26" x14ac:dyDescent="0.15">
      <c r="A541">
        <v>540</v>
      </c>
      <c r="B541" s="1" t="str">
        <f>IF(D541="","",'超上級(十一段～)'!B96)</f>
        <v/>
      </c>
      <c r="C541" s="1" t="str">
        <f>IF(D541="","",'超上級(十一段～)'!C96)</f>
        <v/>
      </c>
      <c r="D541" t="str">
        <f>'超上級(十一段～)'!D96&amp;'超上級(十一段～)'!E96</f>
        <v/>
      </c>
      <c r="E541" t="str">
        <f>IF(D541="","",'超上級(十一段～)'!F96&amp;"/"&amp;'超上級(十一段～)'!H96&amp;"/"&amp;'超上級(十一段～)'!J96)</f>
        <v/>
      </c>
      <c r="F541" s="34" t="str">
        <f>IF(D541="","",団体設定!$B$5&amp;"年"&amp;団体設定!$D$5&amp;団体設定!$E$5&amp;団体設定!$F$5&amp;団体設定!$G$5)</f>
        <v/>
      </c>
      <c r="G541" s="33" t="str">
        <f t="shared" si="67"/>
        <v/>
      </c>
      <c r="H541" t="str">
        <f>'超上級(十一段～)'!Z96</f>
        <v/>
      </c>
      <c r="I541" t="str">
        <f>IF(D541="","",VLOOKUP(H541,計算!$B$16:$C$219,2,FALSE))</f>
        <v/>
      </c>
      <c r="J541" s="44" t="s">
        <v>68</v>
      </c>
      <c r="K541">
        <f t="shared" si="68"/>
        <v>0</v>
      </c>
      <c r="L541" s="52" t="e">
        <f t="shared" si="69"/>
        <v>#VALUE!</v>
      </c>
      <c r="M541" t="e">
        <f t="shared" si="70"/>
        <v>#VALUE!</v>
      </c>
      <c r="N541" t="str">
        <f t="shared" si="71"/>
        <v/>
      </c>
      <c r="O541" s="34" t="str">
        <f t="shared" si="74"/>
        <v/>
      </c>
      <c r="P541" s="34">
        <f>IF(H541="不合格","",'超上級(十一段～)'!D96)</f>
        <v>0</v>
      </c>
      <c r="Q541" s="34">
        <f>IF(H541="不合格","",'超上級(十一段～)'!E96)</f>
        <v>0</v>
      </c>
      <c r="R541" s="34">
        <f>IF(H541="不合格","",'超上級(十一段～)'!F96)</f>
        <v>0</v>
      </c>
      <c r="S541" s="34">
        <f>IF(H541="不合格","",'超上級(十一段～)'!H96)</f>
        <v>0</v>
      </c>
      <c r="T541" s="34">
        <f>IF(H541="不合格","",'超上級(十一段～)'!J96)</f>
        <v>0</v>
      </c>
      <c r="U541" t="e">
        <f>IF(H541="不合格",0,VLOOKUP(H541,計算!$U$2:$V$62,2,FALSE))</f>
        <v>#N/A</v>
      </c>
      <c r="V541" t="e">
        <f>IF(U541=0,"不合格",VLOOKUP(U541,計算!$T$3:$V$63,2))</f>
        <v>#N/A</v>
      </c>
      <c r="W541" t="str">
        <f t="shared" si="72"/>
        <v/>
      </c>
      <c r="X541" t="e">
        <f t="shared" si="73"/>
        <v>#N/A</v>
      </c>
      <c r="Y541" t="str">
        <f>IF(D541="","",団体設定!$B$7)</f>
        <v/>
      </c>
      <c r="Z541" t="str">
        <f>IF(D541="","",団体設定!$B$8)</f>
        <v/>
      </c>
    </row>
    <row r="542" spans="1:26" x14ac:dyDescent="0.15">
      <c r="A542">
        <v>541</v>
      </c>
      <c r="B542" s="1" t="str">
        <f>IF(D542="","",'超上級(十一段～)'!B97)</f>
        <v/>
      </c>
      <c r="C542" s="1" t="str">
        <f>IF(D542="","",'超上級(十一段～)'!C97)</f>
        <v/>
      </c>
      <c r="D542" t="str">
        <f>'超上級(十一段～)'!D97&amp;'超上級(十一段～)'!E97</f>
        <v/>
      </c>
      <c r="E542" t="str">
        <f>IF(D542="","",'超上級(十一段～)'!F97&amp;"/"&amp;'超上級(十一段～)'!H97&amp;"/"&amp;'超上級(十一段～)'!J97)</f>
        <v/>
      </c>
      <c r="F542" s="34" t="str">
        <f>IF(D542="","",団体設定!$B$5&amp;"年"&amp;団体設定!$D$5&amp;団体設定!$E$5&amp;団体設定!$F$5&amp;団体設定!$G$5)</f>
        <v/>
      </c>
      <c r="G542" s="33" t="str">
        <f t="shared" si="67"/>
        <v/>
      </c>
      <c r="H542" t="str">
        <f>'超上級(十一段～)'!Z97</f>
        <v/>
      </c>
      <c r="I542" t="str">
        <f>IF(D542="","",VLOOKUP(H542,計算!$B$16:$C$219,2,FALSE))</f>
        <v/>
      </c>
      <c r="J542" s="44" t="s">
        <v>68</v>
      </c>
      <c r="K542">
        <f t="shared" si="68"/>
        <v>0</v>
      </c>
      <c r="L542" s="52" t="e">
        <f t="shared" si="69"/>
        <v>#VALUE!</v>
      </c>
      <c r="M542" t="e">
        <f t="shared" si="70"/>
        <v>#VALUE!</v>
      </c>
      <c r="N542" t="str">
        <f t="shared" si="71"/>
        <v/>
      </c>
      <c r="O542" s="34" t="str">
        <f t="shared" si="74"/>
        <v/>
      </c>
      <c r="P542" s="34">
        <f>IF(H542="不合格","",'超上級(十一段～)'!D97)</f>
        <v>0</v>
      </c>
      <c r="Q542" s="34">
        <f>IF(H542="不合格","",'超上級(十一段～)'!E97)</f>
        <v>0</v>
      </c>
      <c r="R542" s="34">
        <f>IF(H542="不合格","",'超上級(十一段～)'!F97)</f>
        <v>0</v>
      </c>
      <c r="S542" s="34">
        <f>IF(H542="不合格","",'超上級(十一段～)'!H97)</f>
        <v>0</v>
      </c>
      <c r="T542" s="34">
        <f>IF(H542="不合格","",'超上級(十一段～)'!J97)</f>
        <v>0</v>
      </c>
      <c r="U542" t="e">
        <f>IF(H542="不合格",0,VLOOKUP(H542,計算!$U$2:$V$62,2,FALSE))</f>
        <v>#N/A</v>
      </c>
      <c r="V542" t="e">
        <f>IF(U542=0,"不合格",VLOOKUP(U542,計算!$T$3:$V$63,2))</f>
        <v>#N/A</v>
      </c>
      <c r="W542" t="str">
        <f t="shared" si="72"/>
        <v/>
      </c>
      <c r="X542" t="e">
        <f t="shared" si="73"/>
        <v>#N/A</v>
      </c>
      <c r="Y542" t="str">
        <f>IF(D542="","",団体設定!$B$7)</f>
        <v/>
      </c>
      <c r="Z542" t="str">
        <f>IF(D542="","",団体設定!$B$8)</f>
        <v/>
      </c>
    </row>
    <row r="543" spans="1:26" x14ac:dyDescent="0.15">
      <c r="A543">
        <v>542</v>
      </c>
      <c r="B543" s="1" t="str">
        <f>IF(D543="","",'超上級(十一段～)'!B98)</f>
        <v/>
      </c>
      <c r="C543" s="1" t="str">
        <f>IF(D543="","",'超上級(十一段～)'!C98)</f>
        <v/>
      </c>
      <c r="D543" t="str">
        <f>'超上級(十一段～)'!D98&amp;'超上級(十一段～)'!E98</f>
        <v/>
      </c>
      <c r="E543" t="str">
        <f>IF(D543="","",'超上級(十一段～)'!F98&amp;"/"&amp;'超上級(十一段～)'!H98&amp;"/"&amp;'超上級(十一段～)'!J98)</f>
        <v/>
      </c>
      <c r="F543" s="34" t="str">
        <f>IF(D543="","",団体設定!$B$5&amp;"年"&amp;団体設定!$D$5&amp;団体設定!$E$5&amp;団体設定!$F$5&amp;団体設定!$G$5)</f>
        <v/>
      </c>
      <c r="G543" s="33" t="str">
        <f t="shared" si="67"/>
        <v/>
      </c>
      <c r="H543" t="str">
        <f>'超上級(十一段～)'!Z98</f>
        <v/>
      </c>
      <c r="I543" t="str">
        <f>IF(D543="","",VLOOKUP(H543,計算!$B$16:$C$219,2,FALSE))</f>
        <v/>
      </c>
      <c r="J543" s="44" t="s">
        <v>68</v>
      </c>
      <c r="K543">
        <f t="shared" si="68"/>
        <v>0</v>
      </c>
      <c r="L543" s="52" t="e">
        <f t="shared" si="69"/>
        <v>#VALUE!</v>
      </c>
      <c r="M543" t="e">
        <f t="shared" si="70"/>
        <v>#VALUE!</v>
      </c>
      <c r="N543" t="str">
        <f t="shared" si="71"/>
        <v/>
      </c>
      <c r="O543" s="34" t="str">
        <f t="shared" si="74"/>
        <v/>
      </c>
      <c r="P543" s="34">
        <f>IF(H543="不合格","",'超上級(十一段～)'!D98)</f>
        <v>0</v>
      </c>
      <c r="Q543" s="34">
        <f>IF(H543="不合格","",'超上級(十一段～)'!E98)</f>
        <v>0</v>
      </c>
      <c r="R543" s="34">
        <f>IF(H543="不合格","",'超上級(十一段～)'!F98)</f>
        <v>0</v>
      </c>
      <c r="S543" s="34">
        <f>IF(H543="不合格","",'超上級(十一段～)'!H98)</f>
        <v>0</v>
      </c>
      <c r="T543" s="34">
        <f>IF(H543="不合格","",'超上級(十一段～)'!J98)</f>
        <v>0</v>
      </c>
      <c r="U543" t="e">
        <f>IF(H543="不合格",0,VLOOKUP(H543,計算!$U$2:$V$62,2,FALSE))</f>
        <v>#N/A</v>
      </c>
      <c r="V543" t="e">
        <f>IF(U543=0,"不合格",VLOOKUP(U543,計算!$T$3:$V$63,2))</f>
        <v>#N/A</v>
      </c>
      <c r="W543" t="str">
        <f t="shared" si="72"/>
        <v/>
      </c>
      <c r="X543" t="e">
        <f t="shared" si="73"/>
        <v>#N/A</v>
      </c>
      <c r="Y543" t="str">
        <f>IF(D543="","",団体設定!$B$7)</f>
        <v/>
      </c>
      <c r="Z543" t="str">
        <f>IF(D543="","",団体設定!$B$8)</f>
        <v/>
      </c>
    </row>
    <row r="544" spans="1:26" x14ac:dyDescent="0.15">
      <c r="A544">
        <v>543</v>
      </c>
      <c r="B544" s="1" t="str">
        <f>IF(D544="","",'超上級(十一段～)'!B99)</f>
        <v/>
      </c>
      <c r="C544" s="1" t="str">
        <f>IF(D544="","",'超上級(十一段～)'!C99)</f>
        <v/>
      </c>
      <c r="D544" t="str">
        <f>'超上級(十一段～)'!D99&amp;'超上級(十一段～)'!E99</f>
        <v/>
      </c>
      <c r="E544" t="str">
        <f>IF(D544="","",'超上級(十一段～)'!F99&amp;"/"&amp;'超上級(十一段～)'!H99&amp;"/"&amp;'超上級(十一段～)'!J99)</f>
        <v/>
      </c>
      <c r="F544" s="34" t="str">
        <f>IF(D544="","",団体設定!$B$5&amp;"年"&amp;団体設定!$D$5&amp;団体設定!$E$5&amp;団体設定!$F$5&amp;団体設定!$G$5)</f>
        <v/>
      </c>
      <c r="G544" s="33" t="str">
        <f t="shared" si="67"/>
        <v/>
      </c>
      <c r="H544" t="str">
        <f>'超上級(十一段～)'!Z99</f>
        <v/>
      </c>
      <c r="I544" t="str">
        <f>IF(D544="","",VLOOKUP(H544,計算!$B$16:$C$219,2,FALSE))</f>
        <v/>
      </c>
      <c r="J544" s="44" t="s">
        <v>68</v>
      </c>
      <c r="K544">
        <f t="shared" si="68"/>
        <v>0</v>
      </c>
      <c r="L544" s="52" t="e">
        <f t="shared" si="69"/>
        <v>#VALUE!</v>
      </c>
      <c r="M544" t="e">
        <f t="shared" si="70"/>
        <v>#VALUE!</v>
      </c>
      <c r="N544" t="str">
        <f t="shared" si="71"/>
        <v/>
      </c>
      <c r="O544" s="34" t="str">
        <f t="shared" si="74"/>
        <v/>
      </c>
      <c r="P544" s="34">
        <f>IF(H544="不合格","",'超上級(十一段～)'!D99)</f>
        <v>0</v>
      </c>
      <c r="Q544" s="34">
        <f>IF(H544="不合格","",'超上級(十一段～)'!E99)</f>
        <v>0</v>
      </c>
      <c r="R544" s="34">
        <f>IF(H544="不合格","",'超上級(十一段～)'!F99)</f>
        <v>0</v>
      </c>
      <c r="S544" s="34">
        <f>IF(H544="不合格","",'超上級(十一段～)'!H99)</f>
        <v>0</v>
      </c>
      <c r="T544" s="34">
        <f>IF(H544="不合格","",'超上級(十一段～)'!J99)</f>
        <v>0</v>
      </c>
      <c r="U544" t="e">
        <f>IF(H544="不合格",0,VLOOKUP(H544,計算!$U$2:$V$62,2,FALSE))</f>
        <v>#N/A</v>
      </c>
      <c r="V544" t="e">
        <f>IF(U544=0,"不合格",VLOOKUP(U544,計算!$T$3:$V$63,2))</f>
        <v>#N/A</v>
      </c>
      <c r="W544" t="str">
        <f t="shared" si="72"/>
        <v/>
      </c>
      <c r="X544" t="e">
        <f t="shared" si="73"/>
        <v>#N/A</v>
      </c>
      <c r="Y544" t="str">
        <f>IF(D544="","",団体設定!$B$7)</f>
        <v/>
      </c>
      <c r="Z544" t="str">
        <f>IF(D544="","",団体設定!$B$8)</f>
        <v/>
      </c>
    </row>
    <row r="545" spans="1:26" x14ac:dyDescent="0.15">
      <c r="A545">
        <v>544</v>
      </c>
      <c r="B545" s="1" t="str">
        <f>IF(D545="","",'超上級(十一段～)'!B100)</f>
        <v/>
      </c>
      <c r="C545" s="1" t="str">
        <f>IF(D545="","",'超上級(十一段～)'!C100)</f>
        <v/>
      </c>
      <c r="D545" t="str">
        <f>'超上級(十一段～)'!D100&amp;'超上級(十一段～)'!E100</f>
        <v/>
      </c>
      <c r="E545" t="str">
        <f>IF(D545="","",'超上級(十一段～)'!F100&amp;"/"&amp;'超上級(十一段～)'!H100&amp;"/"&amp;'超上級(十一段～)'!J100)</f>
        <v/>
      </c>
      <c r="F545" s="34" t="str">
        <f>IF(D545="","",団体設定!$B$5&amp;"年"&amp;団体設定!$D$5&amp;団体設定!$E$5&amp;団体設定!$F$5&amp;団体設定!$G$5)</f>
        <v/>
      </c>
      <c r="G545" s="33" t="str">
        <f t="shared" si="67"/>
        <v/>
      </c>
      <c r="H545" t="str">
        <f>'超上級(十一段～)'!Z100</f>
        <v/>
      </c>
      <c r="I545" t="str">
        <f>IF(D545="","",VLOOKUP(H545,計算!$B$16:$C$219,2,FALSE))</f>
        <v/>
      </c>
      <c r="J545" s="44" t="s">
        <v>68</v>
      </c>
      <c r="K545">
        <f t="shared" si="68"/>
        <v>0</v>
      </c>
      <c r="L545" s="52" t="e">
        <f t="shared" si="69"/>
        <v>#VALUE!</v>
      </c>
      <c r="M545" t="e">
        <f t="shared" si="70"/>
        <v>#VALUE!</v>
      </c>
      <c r="N545" t="str">
        <f t="shared" si="71"/>
        <v/>
      </c>
      <c r="O545" s="34" t="str">
        <f t="shared" si="74"/>
        <v/>
      </c>
      <c r="P545" s="34">
        <f>IF(H545="不合格","",'超上級(十一段～)'!D100)</f>
        <v>0</v>
      </c>
      <c r="Q545" s="34">
        <f>IF(H545="不合格","",'超上級(十一段～)'!E100)</f>
        <v>0</v>
      </c>
      <c r="R545" s="34">
        <f>IF(H545="不合格","",'超上級(十一段～)'!F100)</f>
        <v>0</v>
      </c>
      <c r="S545" s="34">
        <f>IF(H545="不合格","",'超上級(十一段～)'!H100)</f>
        <v>0</v>
      </c>
      <c r="T545" s="34">
        <f>IF(H545="不合格","",'超上級(十一段～)'!J100)</f>
        <v>0</v>
      </c>
      <c r="U545" t="e">
        <f>IF(H545="不合格",0,VLOOKUP(H545,計算!$U$2:$V$62,2,FALSE))</f>
        <v>#N/A</v>
      </c>
      <c r="V545" t="e">
        <f>IF(U545=0,"不合格",VLOOKUP(U545,計算!$T$3:$V$63,2))</f>
        <v>#N/A</v>
      </c>
      <c r="W545" t="str">
        <f t="shared" si="72"/>
        <v/>
      </c>
      <c r="X545" t="e">
        <f t="shared" si="73"/>
        <v>#N/A</v>
      </c>
      <c r="Y545" t="str">
        <f>IF(D545="","",団体設定!$B$7)</f>
        <v/>
      </c>
      <c r="Z545" t="str">
        <f>IF(D545="","",団体設定!$B$8)</f>
        <v/>
      </c>
    </row>
    <row r="546" spans="1:26" x14ac:dyDescent="0.15">
      <c r="A546">
        <v>545</v>
      </c>
      <c r="B546" s="1" t="str">
        <f>IF(D546="","",'超上級(十一段～)'!B101)</f>
        <v/>
      </c>
      <c r="C546" s="1" t="str">
        <f>IF(D546="","",'超上級(十一段～)'!C101)</f>
        <v/>
      </c>
      <c r="D546" t="str">
        <f>'超上級(十一段～)'!D101&amp;'超上級(十一段～)'!E101</f>
        <v/>
      </c>
      <c r="E546" t="str">
        <f>IF(D546="","",'超上級(十一段～)'!F101&amp;"/"&amp;'超上級(十一段～)'!H101&amp;"/"&amp;'超上級(十一段～)'!J101)</f>
        <v/>
      </c>
      <c r="F546" s="34" t="str">
        <f>IF(D546="","",団体設定!$B$5&amp;"年"&amp;団体設定!$D$5&amp;団体設定!$E$5&amp;団体設定!$F$5&amp;団体設定!$G$5)</f>
        <v/>
      </c>
      <c r="G546" s="33" t="str">
        <f t="shared" si="67"/>
        <v/>
      </c>
      <c r="H546" t="str">
        <f>'超上級(十一段～)'!Z101</f>
        <v/>
      </c>
      <c r="I546" t="str">
        <f>IF(D546="","",VLOOKUP(H546,計算!$B$16:$C$219,2,FALSE))</f>
        <v/>
      </c>
      <c r="J546" s="44" t="s">
        <v>68</v>
      </c>
      <c r="K546">
        <f t="shared" si="68"/>
        <v>0</v>
      </c>
      <c r="L546" s="52" t="e">
        <f t="shared" si="69"/>
        <v>#VALUE!</v>
      </c>
      <c r="M546" t="e">
        <f t="shared" si="70"/>
        <v>#VALUE!</v>
      </c>
      <c r="N546" t="str">
        <f t="shared" si="71"/>
        <v/>
      </c>
      <c r="O546" s="34" t="str">
        <f t="shared" si="74"/>
        <v/>
      </c>
      <c r="P546" s="34">
        <f>IF(H546="不合格","",'超上級(十一段～)'!D101)</f>
        <v>0</v>
      </c>
      <c r="Q546" s="34">
        <f>IF(H546="不合格","",'超上級(十一段～)'!E101)</f>
        <v>0</v>
      </c>
      <c r="R546" s="34">
        <f>IF(H546="不合格","",'超上級(十一段～)'!F101)</f>
        <v>0</v>
      </c>
      <c r="S546" s="34">
        <f>IF(H546="不合格","",'超上級(十一段～)'!H101)</f>
        <v>0</v>
      </c>
      <c r="T546" s="34">
        <f>IF(H546="不合格","",'超上級(十一段～)'!J101)</f>
        <v>0</v>
      </c>
      <c r="U546" t="e">
        <f>IF(H546="不合格",0,VLOOKUP(H546,計算!$U$2:$V$62,2,FALSE))</f>
        <v>#N/A</v>
      </c>
      <c r="V546" t="e">
        <f>IF(U546=0,"不合格",VLOOKUP(U546,計算!$T$3:$V$63,2))</f>
        <v>#N/A</v>
      </c>
      <c r="W546" t="str">
        <f t="shared" si="72"/>
        <v/>
      </c>
      <c r="X546" t="e">
        <f t="shared" si="73"/>
        <v>#N/A</v>
      </c>
      <c r="Y546" t="str">
        <f>IF(D546="","",団体設定!$B$7)</f>
        <v/>
      </c>
      <c r="Z546" t="str">
        <f>IF(D546="","",団体設定!$B$8)</f>
        <v/>
      </c>
    </row>
    <row r="547" spans="1:26" x14ac:dyDescent="0.15">
      <c r="A547">
        <v>546</v>
      </c>
      <c r="B547" s="1" t="str">
        <f>IF(D547="","",'超上級(十一段～)'!B102)</f>
        <v/>
      </c>
      <c r="C547" s="1" t="str">
        <f>IF(D547="","",'超上級(十一段～)'!C102)</f>
        <v/>
      </c>
      <c r="D547" t="str">
        <f>'超上級(十一段～)'!D102&amp;'超上級(十一段～)'!E102</f>
        <v/>
      </c>
      <c r="E547" t="str">
        <f>IF(D547="","",'超上級(十一段～)'!F102&amp;"/"&amp;'超上級(十一段～)'!H102&amp;"/"&amp;'超上級(十一段～)'!J102)</f>
        <v/>
      </c>
      <c r="F547" s="34" t="str">
        <f>IF(D547="","",団体設定!$B$5&amp;"年"&amp;団体設定!$D$5&amp;団体設定!$E$5&amp;団体設定!$F$5&amp;団体設定!$G$5)</f>
        <v/>
      </c>
      <c r="G547" s="33" t="str">
        <f t="shared" si="67"/>
        <v/>
      </c>
      <c r="H547" t="str">
        <f>'超上級(十一段～)'!Z102</f>
        <v/>
      </c>
      <c r="I547" t="str">
        <f>IF(D547="","",VLOOKUP(H547,計算!$B$16:$C$219,2,FALSE))</f>
        <v/>
      </c>
      <c r="J547" s="44" t="s">
        <v>68</v>
      </c>
      <c r="K547">
        <f t="shared" si="68"/>
        <v>0</v>
      </c>
      <c r="L547" s="52" t="e">
        <f t="shared" si="69"/>
        <v>#VALUE!</v>
      </c>
      <c r="M547" t="e">
        <f t="shared" si="70"/>
        <v>#VALUE!</v>
      </c>
      <c r="N547" t="str">
        <f t="shared" si="71"/>
        <v/>
      </c>
      <c r="O547" s="34" t="str">
        <f t="shared" si="74"/>
        <v/>
      </c>
      <c r="P547" s="34">
        <f>IF(H547="不合格","",'超上級(十一段～)'!D102)</f>
        <v>0</v>
      </c>
      <c r="Q547" s="34">
        <f>IF(H547="不合格","",'超上級(十一段～)'!E102)</f>
        <v>0</v>
      </c>
      <c r="R547" s="34">
        <f>IF(H547="不合格","",'超上級(十一段～)'!F102)</f>
        <v>0</v>
      </c>
      <c r="S547" s="34">
        <f>IF(H547="不合格","",'超上級(十一段～)'!H102)</f>
        <v>0</v>
      </c>
      <c r="T547" s="34">
        <f>IF(H547="不合格","",'超上級(十一段～)'!J102)</f>
        <v>0</v>
      </c>
      <c r="U547" t="e">
        <f>IF(H547="不合格",0,VLOOKUP(H547,計算!$U$2:$V$62,2,FALSE))</f>
        <v>#N/A</v>
      </c>
      <c r="V547" t="e">
        <f>IF(U547=0,"不合格",VLOOKUP(U547,計算!$T$3:$V$63,2))</f>
        <v>#N/A</v>
      </c>
      <c r="W547" t="str">
        <f t="shared" si="72"/>
        <v/>
      </c>
      <c r="X547" t="e">
        <f t="shared" si="73"/>
        <v>#N/A</v>
      </c>
      <c r="Y547" t="str">
        <f>IF(D547="","",団体設定!$B$7)</f>
        <v/>
      </c>
      <c r="Z547" t="str">
        <f>IF(D547="","",団体設定!$B$8)</f>
        <v/>
      </c>
    </row>
    <row r="548" spans="1:26" x14ac:dyDescent="0.15">
      <c r="A548">
        <v>547</v>
      </c>
      <c r="B548" s="1" t="str">
        <f>IF(D548="","",'超上級(十一段～)'!B103)</f>
        <v/>
      </c>
      <c r="C548" s="1" t="str">
        <f>IF(D548="","",'超上級(十一段～)'!C103)</f>
        <v/>
      </c>
      <c r="D548" t="str">
        <f>'超上級(十一段～)'!D103&amp;'超上級(十一段～)'!E103</f>
        <v/>
      </c>
      <c r="E548" t="str">
        <f>IF(D548="","",'超上級(十一段～)'!F103&amp;"/"&amp;'超上級(十一段～)'!H103&amp;"/"&amp;'超上級(十一段～)'!J103)</f>
        <v/>
      </c>
      <c r="F548" s="34" t="str">
        <f>IF(D548="","",団体設定!$B$5&amp;"年"&amp;団体設定!$D$5&amp;団体設定!$E$5&amp;団体設定!$F$5&amp;団体設定!$G$5)</f>
        <v/>
      </c>
      <c r="G548" s="33" t="str">
        <f t="shared" si="67"/>
        <v/>
      </c>
      <c r="H548" t="str">
        <f>'超上級(十一段～)'!Z103</f>
        <v/>
      </c>
      <c r="I548" t="str">
        <f>IF(D548="","",VLOOKUP(H548,計算!$B$16:$C$219,2,FALSE))</f>
        <v/>
      </c>
      <c r="J548" s="44" t="s">
        <v>68</v>
      </c>
      <c r="K548">
        <f t="shared" si="68"/>
        <v>0</v>
      </c>
      <c r="L548" s="52" t="e">
        <f t="shared" si="69"/>
        <v>#VALUE!</v>
      </c>
      <c r="M548" t="e">
        <f t="shared" si="70"/>
        <v>#VALUE!</v>
      </c>
      <c r="N548" t="str">
        <f t="shared" si="71"/>
        <v/>
      </c>
      <c r="O548" s="34" t="str">
        <f t="shared" si="74"/>
        <v/>
      </c>
      <c r="P548" s="34">
        <f>IF(H548="不合格","",'超上級(十一段～)'!D103)</f>
        <v>0</v>
      </c>
      <c r="Q548" s="34">
        <f>IF(H548="不合格","",'超上級(十一段～)'!E103)</f>
        <v>0</v>
      </c>
      <c r="R548" s="34">
        <f>IF(H548="不合格","",'超上級(十一段～)'!F103)</f>
        <v>0</v>
      </c>
      <c r="S548" s="34">
        <f>IF(H548="不合格","",'超上級(十一段～)'!H103)</f>
        <v>0</v>
      </c>
      <c r="T548" s="34">
        <f>IF(H548="不合格","",'超上級(十一段～)'!J103)</f>
        <v>0</v>
      </c>
      <c r="U548" t="e">
        <f>IF(H548="不合格",0,VLOOKUP(H548,計算!$U$2:$V$62,2,FALSE))</f>
        <v>#N/A</v>
      </c>
      <c r="V548" t="e">
        <f>IF(U548=0,"不合格",VLOOKUP(U548,計算!$T$3:$V$63,2))</f>
        <v>#N/A</v>
      </c>
      <c r="W548" t="str">
        <f t="shared" si="72"/>
        <v/>
      </c>
      <c r="X548" t="e">
        <f t="shared" si="73"/>
        <v>#N/A</v>
      </c>
      <c r="Y548" t="str">
        <f>IF(D548="","",団体設定!$B$7)</f>
        <v/>
      </c>
      <c r="Z548" t="str">
        <f>IF(D548="","",団体設定!$B$8)</f>
        <v/>
      </c>
    </row>
    <row r="549" spans="1:26" x14ac:dyDescent="0.15">
      <c r="A549">
        <v>548</v>
      </c>
      <c r="B549" s="1" t="str">
        <f>IF(D549="","",'超上級(十一段～)'!B104)</f>
        <v/>
      </c>
      <c r="C549" s="1" t="str">
        <f>IF(D549="","",'超上級(十一段～)'!C104)</f>
        <v/>
      </c>
      <c r="D549" t="str">
        <f>'超上級(十一段～)'!D104&amp;'超上級(十一段～)'!E104</f>
        <v/>
      </c>
      <c r="E549" t="str">
        <f>IF(D549="","",'超上級(十一段～)'!F104&amp;"/"&amp;'超上級(十一段～)'!H104&amp;"/"&amp;'超上級(十一段～)'!J104)</f>
        <v/>
      </c>
      <c r="F549" s="34" t="str">
        <f>IF(D549="","",団体設定!$B$5&amp;"年"&amp;団体設定!$D$5&amp;団体設定!$E$5&amp;団体設定!$F$5&amp;団体設定!$G$5)</f>
        <v/>
      </c>
      <c r="G549" s="33" t="str">
        <f t="shared" si="67"/>
        <v/>
      </c>
      <c r="H549" t="str">
        <f>'超上級(十一段～)'!Z104</f>
        <v/>
      </c>
      <c r="I549" t="str">
        <f>IF(D549="","",VLOOKUP(H549,計算!$B$16:$C$219,2,FALSE))</f>
        <v/>
      </c>
      <c r="J549" s="44" t="s">
        <v>68</v>
      </c>
      <c r="K549">
        <f t="shared" si="68"/>
        <v>0</v>
      </c>
      <c r="L549" s="52" t="e">
        <f t="shared" si="69"/>
        <v>#VALUE!</v>
      </c>
      <c r="M549" t="e">
        <f t="shared" si="70"/>
        <v>#VALUE!</v>
      </c>
      <c r="N549" t="str">
        <f t="shared" si="71"/>
        <v/>
      </c>
      <c r="O549" s="34" t="str">
        <f t="shared" si="74"/>
        <v/>
      </c>
      <c r="P549" s="34">
        <f>IF(H549="不合格","",'超上級(十一段～)'!D104)</f>
        <v>0</v>
      </c>
      <c r="Q549" s="34">
        <f>IF(H549="不合格","",'超上級(十一段～)'!E104)</f>
        <v>0</v>
      </c>
      <c r="R549" s="34">
        <f>IF(H549="不合格","",'超上級(十一段～)'!F104)</f>
        <v>0</v>
      </c>
      <c r="S549" s="34">
        <f>IF(H549="不合格","",'超上級(十一段～)'!H104)</f>
        <v>0</v>
      </c>
      <c r="T549" s="34">
        <f>IF(H549="不合格","",'超上級(十一段～)'!J104)</f>
        <v>0</v>
      </c>
      <c r="U549" t="e">
        <f>IF(H549="不合格",0,VLOOKUP(H549,計算!$U$2:$V$62,2,FALSE))</f>
        <v>#N/A</v>
      </c>
      <c r="V549" t="e">
        <f>IF(U549=0,"不合格",VLOOKUP(U549,計算!$T$3:$V$63,2))</f>
        <v>#N/A</v>
      </c>
      <c r="W549" t="str">
        <f t="shared" si="72"/>
        <v/>
      </c>
      <c r="X549" t="e">
        <f t="shared" si="73"/>
        <v>#N/A</v>
      </c>
      <c r="Y549" t="str">
        <f>IF(D549="","",団体設定!$B$7)</f>
        <v/>
      </c>
      <c r="Z549" t="str">
        <f>IF(D549="","",団体設定!$B$8)</f>
        <v/>
      </c>
    </row>
    <row r="550" spans="1:26" x14ac:dyDescent="0.15">
      <c r="A550">
        <v>549</v>
      </c>
      <c r="B550" s="1" t="str">
        <f>IF(D550="","",'超上級(十一段～)'!B105)</f>
        <v/>
      </c>
      <c r="C550" s="1" t="str">
        <f>IF(D550="","",'超上級(十一段～)'!C105)</f>
        <v/>
      </c>
      <c r="D550" t="str">
        <f>'超上級(十一段～)'!D105&amp;'超上級(十一段～)'!E105</f>
        <v/>
      </c>
      <c r="E550" t="str">
        <f>IF(D550="","",'超上級(十一段～)'!F105&amp;"/"&amp;'超上級(十一段～)'!H105&amp;"/"&amp;'超上級(十一段～)'!J105)</f>
        <v/>
      </c>
      <c r="F550" s="34" t="str">
        <f>IF(D550="","",団体設定!$B$5&amp;"年"&amp;団体設定!$D$5&amp;団体設定!$E$5&amp;団体設定!$F$5&amp;団体設定!$G$5)</f>
        <v/>
      </c>
      <c r="G550" s="33" t="str">
        <f t="shared" si="67"/>
        <v/>
      </c>
      <c r="H550" t="str">
        <f>'超上級(十一段～)'!Z105</f>
        <v/>
      </c>
      <c r="I550" t="str">
        <f>IF(D550="","",VLOOKUP(H550,計算!$B$16:$C$219,2,FALSE))</f>
        <v/>
      </c>
      <c r="J550" s="44" t="s">
        <v>68</v>
      </c>
      <c r="K550">
        <f t="shared" si="68"/>
        <v>0</v>
      </c>
      <c r="L550" s="52" t="e">
        <f t="shared" si="69"/>
        <v>#VALUE!</v>
      </c>
      <c r="M550" t="e">
        <f t="shared" si="70"/>
        <v>#VALUE!</v>
      </c>
      <c r="N550" t="str">
        <f t="shared" si="71"/>
        <v/>
      </c>
      <c r="O550" s="34" t="str">
        <f t="shared" si="74"/>
        <v/>
      </c>
      <c r="P550" s="34">
        <f>IF(H550="不合格","",'超上級(十一段～)'!D105)</f>
        <v>0</v>
      </c>
      <c r="Q550" s="34">
        <f>IF(H550="不合格","",'超上級(十一段～)'!E105)</f>
        <v>0</v>
      </c>
      <c r="R550" s="34">
        <f>IF(H550="不合格","",'超上級(十一段～)'!F105)</f>
        <v>0</v>
      </c>
      <c r="S550" s="34">
        <f>IF(H550="不合格","",'超上級(十一段～)'!H105)</f>
        <v>0</v>
      </c>
      <c r="T550" s="34">
        <f>IF(H550="不合格","",'超上級(十一段～)'!J105)</f>
        <v>0</v>
      </c>
      <c r="U550" t="e">
        <f>IF(H550="不合格",0,VLOOKUP(H550,計算!$U$2:$V$62,2,FALSE))</f>
        <v>#N/A</v>
      </c>
      <c r="V550" t="e">
        <f>IF(U550=0,"不合格",VLOOKUP(U550,計算!$T$3:$V$63,2))</f>
        <v>#N/A</v>
      </c>
      <c r="W550" t="str">
        <f t="shared" si="72"/>
        <v/>
      </c>
      <c r="X550" t="e">
        <f t="shared" si="73"/>
        <v>#N/A</v>
      </c>
      <c r="Y550" t="str">
        <f>IF(D550="","",団体設定!$B$7)</f>
        <v/>
      </c>
      <c r="Z550" t="str">
        <f>IF(D550="","",団体設定!$B$8)</f>
        <v/>
      </c>
    </row>
    <row r="551" spans="1:26" x14ac:dyDescent="0.15">
      <c r="A551">
        <v>550</v>
      </c>
      <c r="B551" s="1" t="str">
        <f>IF(D551="","",'超上級(十一段～)'!B106)</f>
        <v/>
      </c>
      <c r="C551" s="1" t="str">
        <f>IF(D551="","",'超上級(十一段～)'!C106)</f>
        <v/>
      </c>
      <c r="D551" t="str">
        <f>'超上級(十一段～)'!D106&amp;'超上級(十一段～)'!E106</f>
        <v/>
      </c>
      <c r="E551" t="str">
        <f>IF(D551="","",'超上級(十一段～)'!F106&amp;"/"&amp;'超上級(十一段～)'!H106&amp;"/"&amp;'超上級(十一段～)'!J106)</f>
        <v/>
      </c>
      <c r="F551" s="34" t="str">
        <f>IF(D551="","",団体設定!$B$5&amp;"年"&amp;団体設定!$D$5&amp;団体設定!$E$5&amp;団体設定!$F$5&amp;団体設定!$G$5)</f>
        <v/>
      </c>
      <c r="G551" s="33" t="str">
        <f t="shared" si="67"/>
        <v/>
      </c>
      <c r="H551" t="str">
        <f>'超上級(十一段～)'!Z106</f>
        <v/>
      </c>
      <c r="I551" t="str">
        <f>IF(D551="","",VLOOKUP(H551,計算!$B$16:$C$219,2,FALSE))</f>
        <v/>
      </c>
      <c r="J551" s="44" t="s">
        <v>68</v>
      </c>
      <c r="K551">
        <f t="shared" si="68"/>
        <v>0</v>
      </c>
      <c r="L551" s="52" t="e">
        <f t="shared" si="69"/>
        <v>#VALUE!</v>
      </c>
      <c r="M551" t="e">
        <f t="shared" si="70"/>
        <v>#VALUE!</v>
      </c>
      <c r="N551" t="str">
        <f t="shared" si="71"/>
        <v/>
      </c>
      <c r="O551" s="34" t="str">
        <f t="shared" si="74"/>
        <v/>
      </c>
      <c r="P551" s="34">
        <f>IF(H551="不合格","",'超上級(十一段～)'!D106)</f>
        <v>0</v>
      </c>
      <c r="Q551" s="34">
        <f>IF(H551="不合格","",'超上級(十一段～)'!E106)</f>
        <v>0</v>
      </c>
      <c r="R551" s="34">
        <f>IF(H551="不合格","",'超上級(十一段～)'!F106)</f>
        <v>0</v>
      </c>
      <c r="S551" s="34">
        <f>IF(H551="不合格","",'超上級(十一段～)'!H106)</f>
        <v>0</v>
      </c>
      <c r="T551" s="34">
        <f>IF(H551="不合格","",'超上級(十一段～)'!J106)</f>
        <v>0</v>
      </c>
      <c r="U551" t="e">
        <f>IF(H551="不合格",0,VLOOKUP(H551,計算!$U$2:$V$62,2,FALSE))</f>
        <v>#N/A</v>
      </c>
      <c r="V551" t="e">
        <f>IF(U551=0,"不合格",VLOOKUP(U551,計算!$T$3:$V$63,2))</f>
        <v>#N/A</v>
      </c>
      <c r="W551" t="str">
        <f t="shared" si="72"/>
        <v/>
      </c>
      <c r="X551" t="e">
        <f t="shared" si="73"/>
        <v>#N/A</v>
      </c>
      <c r="Y551" t="str">
        <f>IF(D551="","",団体設定!$B$7)</f>
        <v/>
      </c>
      <c r="Z551" t="str">
        <f>IF(D551="","",団体設定!$B$8)</f>
        <v/>
      </c>
    </row>
    <row r="552" spans="1:26" x14ac:dyDescent="0.15">
      <c r="A552">
        <v>551</v>
      </c>
      <c r="B552" s="1" t="str">
        <f>IF(D552="","",'超上級(十一段～)'!B107)</f>
        <v/>
      </c>
      <c r="C552" s="1" t="str">
        <f>IF(D552="","",'超上級(十一段～)'!C107)</f>
        <v/>
      </c>
      <c r="D552" t="str">
        <f>'超上級(十一段～)'!D107&amp;'超上級(十一段～)'!E107</f>
        <v/>
      </c>
      <c r="E552" t="str">
        <f>IF(D552="","",'超上級(十一段～)'!F107&amp;"/"&amp;'超上級(十一段～)'!H107&amp;"/"&amp;'超上級(十一段～)'!J107)</f>
        <v/>
      </c>
      <c r="F552" s="34" t="str">
        <f>IF(D552="","",団体設定!$B$5&amp;"年"&amp;団体設定!$D$5&amp;団体設定!$E$5&amp;団体設定!$F$5&amp;団体設定!$G$5)</f>
        <v/>
      </c>
      <c r="G552" s="33" t="str">
        <f t="shared" si="67"/>
        <v/>
      </c>
      <c r="H552" t="str">
        <f>'超上級(十一段～)'!Z107</f>
        <v/>
      </c>
      <c r="I552" t="str">
        <f>IF(D552="","",VLOOKUP(H552,計算!$B$16:$C$219,2,FALSE))</f>
        <v/>
      </c>
      <c r="J552" s="44" t="s">
        <v>68</v>
      </c>
      <c r="K552">
        <f t="shared" si="68"/>
        <v>0</v>
      </c>
      <c r="L552" s="52" t="e">
        <f t="shared" si="69"/>
        <v>#VALUE!</v>
      </c>
      <c r="M552" t="e">
        <f t="shared" si="70"/>
        <v>#VALUE!</v>
      </c>
      <c r="N552" t="str">
        <f t="shared" si="71"/>
        <v/>
      </c>
      <c r="O552" s="34" t="str">
        <f t="shared" si="74"/>
        <v/>
      </c>
      <c r="P552" s="34">
        <f>IF(H552="不合格","",'超上級(十一段～)'!D107)</f>
        <v>0</v>
      </c>
      <c r="Q552" s="34">
        <f>IF(H552="不合格","",'超上級(十一段～)'!E107)</f>
        <v>0</v>
      </c>
      <c r="R552" s="34">
        <f>IF(H552="不合格","",'超上級(十一段～)'!F107)</f>
        <v>0</v>
      </c>
      <c r="S552" s="34">
        <f>IF(H552="不合格","",'超上級(十一段～)'!H107)</f>
        <v>0</v>
      </c>
      <c r="T552" s="34">
        <f>IF(H552="不合格","",'超上級(十一段～)'!J107)</f>
        <v>0</v>
      </c>
      <c r="U552" t="e">
        <f>IF(H552="不合格",0,VLOOKUP(H552,計算!$U$2:$V$62,2,FALSE))</f>
        <v>#N/A</v>
      </c>
      <c r="V552" t="e">
        <f>IF(U552=0,"不合格",VLOOKUP(U552,計算!$T$3:$V$63,2))</f>
        <v>#N/A</v>
      </c>
      <c r="W552" t="str">
        <f t="shared" si="72"/>
        <v/>
      </c>
      <c r="X552" t="e">
        <f t="shared" si="73"/>
        <v>#N/A</v>
      </c>
      <c r="Y552" t="str">
        <f>IF(D552="","",団体設定!$B$7)</f>
        <v/>
      </c>
      <c r="Z552" t="str">
        <f>IF(D552="","",団体設定!$B$8)</f>
        <v/>
      </c>
    </row>
    <row r="553" spans="1:26" x14ac:dyDescent="0.15">
      <c r="A553">
        <v>552</v>
      </c>
      <c r="B553" s="1" t="str">
        <f>IF(D553="","",'超上級(十一段～)'!B108)</f>
        <v/>
      </c>
      <c r="C553" s="1" t="str">
        <f>IF(D553="","",'超上級(十一段～)'!C108)</f>
        <v/>
      </c>
      <c r="D553" t="str">
        <f>'超上級(十一段～)'!D108&amp;'超上級(十一段～)'!E108</f>
        <v/>
      </c>
      <c r="E553" t="str">
        <f>IF(D553="","",'超上級(十一段～)'!F108&amp;"/"&amp;'超上級(十一段～)'!H108&amp;"/"&amp;'超上級(十一段～)'!J108)</f>
        <v/>
      </c>
      <c r="F553" s="34" t="str">
        <f>IF(D553="","",団体設定!$B$5&amp;"年"&amp;団体設定!$D$5&amp;団体設定!$E$5&amp;団体設定!$F$5&amp;団体設定!$G$5)</f>
        <v/>
      </c>
      <c r="G553" s="33" t="str">
        <f t="shared" si="67"/>
        <v/>
      </c>
      <c r="H553" t="str">
        <f>'超上級(十一段～)'!Z108</f>
        <v/>
      </c>
      <c r="I553" t="str">
        <f>IF(D553="","",VLOOKUP(H553,計算!$B$16:$C$219,2,FALSE))</f>
        <v/>
      </c>
      <c r="J553" s="44" t="s">
        <v>68</v>
      </c>
      <c r="K553">
        <f t="shared" si="68"/>
        <v>0</v>
      </c>
      <c r="L553" s="52" t="e">
        <f t="shared" si="69"/>
        <v>#VALUE!</v>
      </c>
      <c r="M553" t="e">
        <f t="shared" si="70"/>
        <v>#VALUE!</v>
      </c>
      <c r="N553" t="str">
        <f t="shared" si="71"/>
        <v/>
      </c>
      <c r="O553" s="34" t="str">
        <f t="shared" si="74"/>
        <v/>
      </c>
      <c r="P553" s="34">
        <f>IF(H553="不合格","",'超上級(十一段～)'!D108)</f>
        <v>0</v>
      </c>
      <c r="Q553" s="34">
        <f>IF(H553="不合格","",'超上級(十一段～)'!E108)</f>
        <v>0</v>
      </c>
      <c r="R553" s="34">
        <f>IF(H553="不合格","",'超上級(十一段～)'!F108)</f>
        <v>0</v>
      </c>
      <c r="S553" s="34">
        <f>IF(H553="不合格","",'超上級(十一段～)'!H108)</f>
        <v>0</v>
      </c>
      <c r="T553" s="34">
        <f>IF(H553="不合格","",'超上級(十一段～)'!J108)</f>
        <v>0</v>
      </c>
      <c r="U553" t="e">
        <f>IF(H553="不合格",0,VLOOKUP(H553,計算!$U$2:$V$62,2,FALSE))</f>
        <v>#N/A</v>
      </c>
      <c r="V553" t="e">
        <f>IF(U553=0,"不合格",VLOOKUP(U553,計算!$T$3:$V$63,2))</f>
        <v>#N/A</v>
      </c>
      <c r="W553" t="str">
        <f t="shared" si="72"/>
        <v/>
      </c>
      <c r="X553" t="e">
        <f t="shared" si="73"/>
        <v>#N/A</v>
      </c>
      <c r="Y553" t="str">
        <f>IF(D553="","",団体設定!$B$7)</f>
        <v/>
      </c>
      <c r="Z553" t="str">
        <f>IF(D553="","",団体設定!$B$8)</f>
        <v/>
      </c>
    </row>
    <row r="554" spans="1:26" x14ac:dyDescent="0.15">
      <c r="A554">
        <v>553</v>
      </c>
      <c r="B554" s="1" t="str">
        <f>IF(D554="","",'超上級(十一段～)'!B109)</f>
        <v/>
      </c>
      <c r="C554" s="1" t="str">
        <f>IF(D554="","",'超上級(十一段～)'!C109)</f>
        <v/>
      </c>
      <c r="D554" t="str">
        <f>'超上級(十一段～)'!D109&amp;'超上級(十一段～)'!E109</f>
        <v/>
      </c>
      <c r="E554" t="str">
        <f>IF(D554="","",'超上級(十一段～)'!F109&amp;"/"&amp;'超上級(十一段～)'!H109&amp;"/"&amp;'超上級(十一段～)'!J109)</f>
        <v/>
      </c>
      <c r="F554" s="34" t="str">
        <f>IF(D554="","",団体設定!$B$5&amp;"年"&amp;団体設定!$D$5&amp;団体設定!$E$5&amp;団体設定!$F$5&amp;団体設定!$G$5)</f>
        <v/>
      </c>
      <c r="G554" s="33" t="str">
        <f t="shared" si="67"/>
        <v/>
      </c>
      <c r="H554" t="str">
        <f>'超上級(十一段～)'!Z109</f>
        <v/>
      </c>
      <c r="I554" t="str">
        <f>IF(D554="","",VLOOKUP(H554,計算!$B$16:$C$219,2,FALSE))</f>
        <v/>
      </c>
      <c r="J554" s="44" t="s">
        <v>68</v>
      </c>
      <c r="K554">
        <f t="shared" si="68"/>
        <v>0</v>
      </c>
      <c r="L554" s="52" t="e">
        <f t="shared" si="69"/>
        <v>#VALUE!</v>
      </c>
      <c r="M554" t="e">
        <f t="shared" si="70"/>
        <v>#VALUE!</v>
      </c>
      <c r="N554" t="str">
        <f t="shared" si="71"/>
        <v/>
      </c>
      <c r="O554" s="34" t="str">
        <f t="shared" si="74"/>
        <v/>
      </c>
      <c r="P554" s="34">
        <f>IF(H554="不合格","",'超上級(十一段～)'!D109)</f>
        <v>0</v>
      </c>
      <c r="Q554" s="34">
        <f>IF(H554="不合格","",'超上級(十一段～)'!E109)</f>
        <v>0</v>
      </c>
      <c r="R554" s="34">
        <f>IF(H554="不合格","",'超上級(十一段～)'!F109)</f>
        <v>0</v>
      </c>
      <c r="S554" s="34">
        <f>IF(H554="不合格","",'超上級(十一段～)'!H109)</f>
        <v>0</v>
      </c>
      <c r="T554" s="34">
        <f>IF(H554="不合格","",'超上級(十一段～)'!J109)</f>
        <v>0</v>
      </c>
      <c r="U554" t="e">
        <f>IF(H554="不合格",0,VLOOKUP(H554,計算!$U$2:$V$62,2,FALSE))</f>
        <v>#N/A</v>
      </c>
      <c r="V554" t="e">
        <f>IF(U554=0,"不合格",VLOOKUP(U554,計算!$T$3:$V$63,2))</f>
        <v>#N/A</v>
      </c>
      <c r="W554" t="str">
        <f t="shared" si="72"/>
        <v/>
      </c>
      <c r="X554" t="e">
        <f t="shared" si="73"/>
        <v>#N/A</v>
      </c>
      <c r="Y554" t="str">
        <f>IF(D554="","",団体設定!$B$7)</f>
        <v/>
      </c>
      <c r="Z554" t="str">
        <f>IF(D554="","",団体設定!$B$8)</f>
        <v/>
      </c>
    </row>
    <row r="555" spans="1:26" x14ac:dyDescent="0.15">
      <c r="A555">
        <v>554</v>
      </c>
      <c r="B555" s="1" t="str">
        <f>IF(D555="","",'超上級(十一段～)'!B110)</f>
        <v/>
      </c>
      <c r="C555" s="1" t="str">
        <f>IF(D555="","",'超上級(十一段～)'!C110)</f>
        <v/>
      </c>
      <c r="D555" t="str">
        <f>'超上級(十一段～)'!D110&amp;'超上級(十一段～)'!E110</f>
        <v/>
      </c>
      <c r="E555" t="str">
        <f>IF(D555="","",'超上級(十一段～)'!F110&amp;"/"&amp;'超上級(十一段～)'!H110&amp;"/"&amp;'超上級(十一段～)'!J110)</f>
        <v/>
      </c>
      <c r="F555" s="34" t="str">
        <f>IF(D555="","",団体設定!$B$5&amp;"年"&amp;団体設定!$D$5&amp;団体設定!$E$5&amp;団体設定!$F$5&amp;団体設定!$G$5)</f>
        <v/>
      </c>
      <c r="G555" s="33" t="str">
        <f t="shared" si="67"/>
        <v/>
      </c>
      <c r="H555" t="str">
        <f>'超上級(十一段～)'!Z110</f>
        <v/>
      </c>
      <c r="I555" t="str">
        <f>IF(D555="","",VLOOKUP(H555,計算!$B$16:$C$219,2,FALSE))</f>
        <v/>
      </c>
      <c r="J555" s="44" t="s">
        <v>68</v>
      </c>
      <c r="K555">
        <f t="shared" si="68"/>
        <v>0</v>
      </c>
      <c r="L555" s="52" t="e">
        <f t="shared" si="69"/>
        <v>#VALUE!</v>
      </c>
      <c r="M555" t="e">
        <f t="shared" si="70"/>
        <v>#VALUE!</v>
      </c>
      <c r="N555" t="str">
        <f t="shared" si="71"/>
        <v/>
      </c>
      <c r="O555" s="34" t="str">
        <f t="shared" si="74"/>
        <v/>
      </c>
      <c r="P555" s="34">
        <f>IF(H555="不合格","",'超上級(十一段～)'!D110)</f>
        <v>0</v>
      </c>
      <c r="Q555" s="34">
        <f>IF(H555="不合格","",'超上級(十一段～)'!E110)</f>
        <v>0</v>
      </c>
      <c r="R555" s="34">
        <f>IF(H555="不合格","",'超上級(十一段～)'!F110)</f>
        <v>0</v>
      </c>
      <c r="S555" s="34">
        <f>IF(H555="不合格","",'超上級(十一段～)'!H110)</f>
        <v>0</v>
      </c>
      <c r="T555" s="34">
        <f>IF(H555="不合格","",'超上級(十一段～)'!J110)</f>
        <v>0</v>
      </c>
      <c r="U555" t="e">
        <f>IF(H555="不合格",0,VLOOKUP(H555,計算!$U$2:$V$62,2,FALSE))</f>
        <v>#N/A</v>
      </c>
      <c r="V555" t="e">
        <f>IF(U555=0,"不合格",VLOOKUP(U555,計算!$T$3:$V$63,2))</f>
        <v>#N/A</v>
      </c>
      <c r="W555" t="str">
        <f t="shared" si="72"/>
        <v/>
      </c>
      <c r="X555" t="e">
        <f t="shared" si="73"/>
        <v>#N/A</v>
      </c>
      <c r="Y555" t="str">
        <f>IF(D555="","",団体設定!$B$7)</f>
        <v/>
      </c>
      <c r="Z555" t="str">
        <f>IF(D555="","",団体設定!$B$8)</f>
        <v/>
      </c>
    </row>
    <row r="556" spans="1:26" x14ac:dyDescent="0.15">
      <c r="A556">
        <v>555</v>
      </c>
      <c r="B556" s="1" t="str">
        <f>IF(D556="","",'超上級(十一段～)'!B111)</f>
        <v/>
      </c>
      <c r="C556" s="1" t="str">
        <f>IF(D556="","",'超上級(十一段～)'!C111)</f>
        <v/>
      </c>
      <c r="D556" t="str">
        <f>'超上級(十一段～)'!D111&amp;'超上級(十一段～)'!E111</f>
        <v/>
      </c>
      <c r="E556" t="str">
        <f>IF(D556="","",'超上級(十一段～)'!F111&amp;"/"&amp;'超上級(十一段～)'!H111&amp;"/"&amp;'超上級(十一段～)'!J111)</f>
        <v/>
      </c>
      <c r="F556" s="34" t="str">
        <f>IF(D556="","",団体設定!$B$5&amp;"年"&amp;団体設定!$D$5&amp;団体設定!$E$5&amp;団体設定!$F$5&amp;団体設定!$G$5)</f>
        <v/>
      </c>
      <c r="G556" s="33" t="str">
        <f t="shared" si="67"/>
        <v/>
      </c>
      <c r="H556" t="str">
        <f>'超上級(十一段～)'!Z111</f>
        <v/>
      </c>
      <c r="I556" t="str">
        <f>IF(D556="","",VLOOKUP(H556,計算!$B$16:$C$219,2,FALSE))</f>
        <v/>
      </c>
      <c r="J556" s="44" t="s">
        <v>68</v>
      </c>
      <c r="K556">
        <f t="shared" si="68"/>
        <v>0</v>
      </c>
      <c r="L556" s="52" t="e">
        <f t="shared" si="69"/>
        <v>#VALUE!</v>
      </c>
      <c r="M556" t="e">
        <f t="shared" si="70"/>
        <v>#VALUE!</v>
      </c>
      <c r="N556" t="str">
        <f t="shared" si="71"/>
        <v/>
      </c>
      <c r="O556" s="34" t="str">
        <f t="shared" si="74"/>
        <v/>
      </c>
      <c r="P556" s="34">
        <f>IF(H556="不合格","",'超上級(十一段～)'!D111)</f>
        <v>0</v>
      </c>
      <c r="Q556" s="34">
        <f>IF(H556="不合格","",'超上級(十一段～)'!E111)</f>
        <v>0</v>
      </c>
      <c r="R556" s="34">
        <f>IF(H556="不合格","",'超上級(十一段～)'!F111)</f>
        <v>0</v>
      </c>
      <c r="S556" s="34">
        <f>IF(H556="不合格","",'超上級(十一段～)'!H111)</f>
        <v>0</v>
      </c>
      <c r="T556" s="34">
        <f>IF(H556="不合格","",'超上級(十一段～)'!J111)</f>
        <v>0</v>
      </c>
      <c r="U556" t="e">
        <f>IF(H556="不合格",0,VLOOKUP(H556,計算!$U$2:$V$62,2,FALSE))</f>
        <v>#N/A</v>
      </c>
      <c r="V556" t="e">
        <f>IF(U556=0,"不合格",VLOOKUP(U556,計算!$T$3:$V$63,2))</f>
        <v>#N/A</v>
      </c>
      <c r="W556" t="str">
        <f t="shared" si="72"/>
        <v/>
      </c>
      <c r="X556" t="e">
        <f t="shared" si="73"/>
        <v>#N/A</v>
      </c>
      <c r="Y556" t="str">
        <f>IF(D556="","",団体設定!$B$7)</f>
        <v/>
      </c>
      <c r="Z556" t="str">
        <f>IF(D556="","",団体設定!$B$8)</f>
        <v/>
      </c>
    </row>
    <row r="557" spans="1:26" x14ac:dyDescent="0.15">
      <c r="A557">
        <v>556</v>
      </c>
      <c r="B557" s="1" t="str">
        <f>IF(D557="","",'超上級(十一段～)'!B112)</f>
        <v/>
      </c>
      <c r="C557" s="1" t="str">
        <f>IF(D557="","",'超上級(十一段～)'!C112)</f>
        <v/>
      </c>
      <c r="D557" t="str">
        <f>'超上級(十一段～)'!D112&amp;'超上級(十一段～)'!E112</f>
        <v/>
      </c>
      <c r="E557" t="str">
        <f>IF(D557="","",'超上級(十一段～)'!F112&amp;"/"&amp;'超上級(十一段～)'!H112&amp;"/"&amp;'超上級(十一段～)'!J112)</f>
        <v/>
      </c>
      <c r="F557" s="34" t="str">
        <f>IF(D557="","",団体設定!$B$5&amp;"年"&amp;団体設定!$D$5&amp;団体設定!$E$5&amp;団体設定!$F$5&amp;団体設定!$G$5)</f>
        <v/>
      </c>
      <c r="G557" s="33" t="str">
        <f t="shared" si="67"/>
        <v/>
      </c>
      <c r="H557" t="str">
        <f>'超上級(十一段～)'!Z112</f>
        <v/>
      </c>
      <c r="I557" t="str">
        <f>IF(D557="","",VLOOKUP(H557,計算!$B$16:$C$219,2,FALSE))</f>
        <v/>
      </c>
      <c r="J557" s="44" t="s">
        <v>68</v>
      </c>
      <c r="K557">
        <f t="shared" si="68"/>
        <v>0</v>
      </c>
      <c r="L557" s="52" t="e">
        <f t="shared" si="69"/>
        <v>#VALUE!</v>
      </c>
      <c r="M557" t="e">
        <f t="shared" si="70"/>
        <v>#VALUE!</v>
      </c>
      <c r="N557" t="str">
        <f t="shared" si="71"/>
        <v/>
      </c>
      <c r="O557" s="34" t="str">
        <f t="shared" si="74"/>
        <v/>
      </c>
      <c r="P557" s="34">
        <f>IF(H557="不合格","",'超上級(十一段～)'!D112)</f>
        <v>0</v>
      </c>
      <c r="Q557" s="34">
        <f>IF(H557="不合格","",'超上級(十一段～)'!E112)</f>
        <v>0</v>
      </c>
      <c r="R557" s="34">
        <f>IF(H557="不合格","",'超上級(十一段～)'!F112)</f>
        <v>0</v>
      </c>
      <c r="S557" s="34">
        <f>IF(H557="不合格","",'超上級(十一段～)'!H112)</f>
        <v>0</v>
      </c>
      <c r="T557" s="34">
        <f>IF(H557="不合格","",'超上級(十一段～)'!J112)</f>
        <v>0</v>
      </c>
      <c r="U557" t="e">
        <f>IF(H557="不合格",0,VLOOKUP(H557,計算!$U$2:$V$62,2,FALSE))</f>
        <v>#N/A</v>
      </c>
      <c r="V557" t="e">
        <f>IF(U557=0,"不合格",VLOOKUP(U557,計算!$T$3:$V$63,2))</f>
        <v>#N/A</v>
      </c>
      <c r="W557" t="str">
        <f t="shared" si="72"/>
        <v/>
      </c>
      <c r="X557" t="e">
        <f t="shared" si="73"/>
        <v>#N/A</v>
      </c>
      <c r="Y557" t="str">
        <f>IF(D557="","",団体設定!$B$7)</f>
        <v/>
      </c>
      <c r="Z557" t="str">
        <f>IF(D557="","",団体設定!$B$8)</f>
        <v/>
      </c>
    </row>
    <row r="558" spans="1:26" x14ac:dyDescent="0.15">
      <c r="A558">
        <v>557</v>
      </c>
      <c r="B558" s="1" t="str">
        <f>IF(D558="","",'超上級(十一段～)'!B113)</f>
        <v/>
      </c>
      <c r="C558" s="1" t="str">
        <f>IF(D558="","",'超上級(十一段～)'!C113)</f>
        <v/>
      </c>
      <c r="D558" t="str">
        <f>'超上級(十一段～)'!D113&amp;'超上級(十一段～)'!E113</f>
        <v/>
      </c>
      <c r="E558" t="str">
        <f>IF(D558="","",'超上級(十一段～)'!F113&amp;"/"&amp;'超上級(十一段～)'!H113&amp;"/"&amp;'超上級(十一段～)'!J113)</f>
        <v/>
      </c>
      <c r="F558" s="34" t="str">
        <f>IF(D558="","",団体設定!$B$5&amp;"年"&amp;団体設定!$D$5&amp;団体設定!$E$5&amp;団体設定!$F$5&amp;団体設定!$G$5)</f>
        <v/>
      </c>
      <c r="G558" s="33" t="str">
        <f t="shared" si="67"/>
        <v/>
      </c>
      <c r="H558" t="str">
        <f>'超上級(十一段～)'!Z113</f>
        <v/>
      </c>
      <c r="I558" t="str">
        <f>IF(D558="","",VLOOKUP(H558,計算!$B$16:$C$219,2,FALSE))</f>
        <v/>
      </c>
      <c r="J558" s="44" t="s">
        <v>68</v>
      </c>
      <c r="K558">
        <f t="shared" si="68"/>
        <v>0</v>
      </c>
      <c r="L558" s="52" t="e">
        <f t="shared" si="69"/>
        <v>#VALUE!</v>
      </c>
      <c r="M558" t="e">
        <f t="shared" si="70"/>
        <v>#VALUE!</v>
      </c>
      <c r="N558" t="str">
        <f t="shared" si="71"/>
        <v/>
      </c>
      <c r="O558" s="34" t="str">
        <f t="shared" si="74"/>
        <v/>
      </c>
      <c r="P558" s="34">
        <f>IF(H558="不合格","",'超上級(十一段～)'!D113)</f>
        <v>0</v>
      </c>
      <c r="Q558" s="34">
        <f>IF(H558="不合格","",'超上級(十一段～)'!E113)</f>
        <v>0</v>
      </c>
      <c r="R558" s="34">
        <f>IF(H558="不合格","",'超上級(十一段～)'!F113)</f>
        <v>0</v>
      </c>
      <c r="S558" s="34">
        <f>IF(H558="不合格","",'超上級(十一段～)'!H113)</f>
        <v>0</v>
      </c>
      <c r="T558" s="34">
        <f>IF(H558="不合格","",'超上級(十一段～)'!J113)</f>
        <v>0</v>
      </c>
      <c r="U558" t="e">
        <f>IF(H558="不合格",0,VLOOKUP(H558,計算!$U$2:$V$62,2,FALSE))</f>
        <v>#N/A</v>
      </c>
      <c r="V558" t="e">
        <f>IF(U558=0,"不合格",VLOOKUP(U558,計算!$T$3:$V$63,2))</f>
        <v>#N/A</v>
      </c>
      <c r="W558" t="str">
        <f t="shared" si="72"/>
        <v/>
      </c>
      <c r="X558" t="e">
        <f t="shared" si="73"/>
        <v>#N/A</v>
      </c>
      <c r="Y558" t="str">
        <f>IF(D558="","",団体設定!$B$7)</f>
        <v/>
      </c>
      <c r="Z558" t="str">
        <f>IF(D558="","",団体設定!$B$8)</f>
        <v/>
      </c>
    </row>
    <row r="559" spans="1:26" x14ac:dyDescent="0.15">
      <c r="A559">
        <v>558</v>
      </c>
      <c r="B559" s="1" t="str">
        <f>IF(D559="","",'超上級(十一段～)'!B114)</f>
        <v/>
      </c>
      <c r="C559" s="1" t="str">
        <f>IF(D559="","",'超上級(十一段～)'!C114)</f>
        <v/>
      </c>
      <c r="D559" t="str">
        <f>'超上級(十一段～)'!D114&amp;'超上級(十一段～)'!E114</f>
        <v/>
      </c>
      <c r="E559" t="str">
        <f>IF(D559="","",'超上級(十一段～)'!F114&amp;"/"&amp;'超上級(十一段～)'!H114&amp;"/"&amp;'超上級(十一段～)'!J114)</f>
        <v/>
      </c>
      <c r="F559" s="34" t="str">
        <f>IF(D559="","",団体設定!$B$5&amp;"年"&amp;団体設定!$D$5&amp;団体設定!$E$5&amp;団体設定!$F$5&amp;団体設定!$G$5)</f>
        <v/>
      </c>
      <c r="G559" s="33" t="str">
        <f t="shared" si="67"/>
        <v/>
      </c>
      <c r="H559" t="str">
        <f>'超上級(十一段～)'!Z114</f>
        <v/>
      </c>
      <c r="I559" t="str">
        <f>IF(D559="","",VLOOKUP(H559,計算!$B$16:$C$219,2,FALSE))</f>
        <v/>
      </c>
      <c r="J559" s="44" t="s">
        <v>68</v>
      </c>
      <c r="K559">
        <f t="shared" si="68"/>
        <v>0</v>
      </c>
      <c r="L559" s="52" t="e">
        <f t="shared" si="69"/>
        <v>#VALUE!</v>
      </c>
      <c r="M559" t="e">
        <f t="shared" si="70"/>
        <v>#VALUE!</v>
      </c>
      <c r="N559" t="str">
        <f t="shared" si="71"/>
        <v/>
      </c>
      <c r="O559" s="34" t="str">
        <f t="shared" si="74"/>
        <v/>
      </c>
      <c r="P559" s="34">
        <f>IF(H559="不合格","",'超上級(十一段～)'!D114)</f>
        <v>0</v>
      </c>
      <c r="Q559" s="34">
        <f>IF(H559="不合格","",'超上級(十一段～)'!E114)</f>
        <v>0</v>
      </c>
      <c r="R559" s="34">
        <f>IF(H559="不合格","",'超上級(十一段～)'!F114)</f>
        <v>0</v>
      </c>
      <c r="S559" s="34">
        <f>IF(H559="不合格","",'超上級(十一段～)'!H114)</f>
        <v>0</v>
      </c>
      <c r="T559" s="34">
        <f>IF(H559="不合格","",'超上級(十一段～)'!J114)</f>
        <v>0</v>
      </c>
      <c r="U559" t="e">
        <f>IF(H559="不合格",0,VLOOKUP(H559,計算!$U$2:$V$62,2,FALSE))</f>
        <v>#N/A</v>
      </c>
      <c r="V559" t="e">
        <f>IF(U559=0,"不合格",VLOOKUP(U559,計算!$T$3:$V$63,2))</f>
        <v>#N/A</v>
      </c>
      <c r="W559" t="str">
        <f t="shared" si="72"/>
        <v/>
      </c>
      <c r="X559" t="e">
        <f t="shared" si="73"/>
        <v>#N/A</v>
      </c>
      <c r="Y559" t="str">
        <f>IF(D559="","",団体設定!$B$7)</f>
        <v/>
      </c>
      <c r="Z559" t="str">
        <f>IF(D559="","",団体設定!$B$8)</f>
        <v/>
      </c>
    </row>
    <row r="560" spans="1:26" x14ac:dyDescent="0.15">
      <c r="A560">
        <v>559</v>
      </c>
      <c r="B560" s="1" t="str">
        <f>IF(D560="","",'超上級(十一段～)'!B115)</f>
        <v/>
      </c>
      <c r="C560" s="1" t="str">
        <f>IF(D560="","",'超上級(十一段～)'!C115)</f>
        <v/>
      </c>
      <c r="D560" t="str">
        <f>'超上級(十一段～)'!D115&amp;'超上級(十一段～)'!E115</f>
        <v/>
      </c>
      <c r="E560" t="str">
        <f>IF(D560="","",'超上級(十一段～)'!F115&amp;"/"&amp;'超上級(十一段～)'!H115&amp;"/"&amp;'超上級(十一段～)'!J115)</f>
        <v/>
      </c>
      <c r="F560" s="34" t="str">
        <f>IF(D560="","",団体設定!$B$5&amp;"年"&amp;団体設定!$D$5&amp;団体設定!$E$5&amp;団体設定!$F$5&amp;団体設定!$G$5)</f>
        <v/>
      </c>
      <c r="G560" s="33" t="str">
        <f t="shared" si="67"/>
        <v/>
      </c>
      <c r="H560" t="str">
        <f>'超上級(十一段～)'!Z115</f>
        <v/>
      </c>
      <c r="I560" t="str">
        <f>IF(D560="","",VLOOKUP(H560,計算!$B$16:$C$219,2,FALSE))</f>
        <v/>
      </c>
      <c r="J560" s="44" t="s">
        <v>68</v>
      </c>
      <c r="K560">
        <f t="shared" si="68"/>
        <v>0</v>
      </c>
      <c r="L560" s="52" t="e">
        <f t="shared" si="69"/>
        <v>#VALUE!</v>
      </c>
      <c r="M560" t="e">
        <f t="shared" si="70"/>
        <v>#VALUE!</v>
      </c>
      <c r="N560" t="str">
        <f t="shared" si="71"/>
        <v/>
      </c>
      <c r="O560" s="34" t="str">
        <f t="shared" si="74"/>
        <v/>
      </c>
      <c r="P560" s="34">
        <f>IF(H560="不合格","",'超上級(十一段～)'!D115)</f>
        <v>0</v>
      </c>
      <c r="Q560" s="34">
        <f>IF(H560="不合格","",'超上級(十一段～)'!E115)</f>
        <v>0</v>
      </c>
      <c r="R560" s="34">
        <f>IF(H560="不合格","",'超上級(十一段～)'!F115)</f>
        <v>0</v>
      </c>
      <c r="S560" s="34">
        <f>IF(H560="不合格","",'超上級(十一段～)'!H115)</f>
        <v>0</v>
      </c>
      <c r="T560" s="34">
        <f>IF(H560="不合格","",'超上級(十一段～)'!J115)</f>
        <v>0</v>
      </c>
      <c r="U560" t="e">
        <f>IF(H560="不合格",0,VLOOKUP(H560,計算!$U$2:$V$62,2,FALSE))</f>
        <v>#N/A</v>
      </c>
      <c r="V560" t="e">
        <f>IF(U560=0,"不合格",VLOOKUP(U560,計算!$T$3:$V$63,2))</f>
        <v>#N/A</v>
      </c>
      <c r="W560" t="str">
        <f t="shared" si="72"/>
        <v/>
      </c>
      <c r="X560" t="e">
        <f t="shared" si="73"/>
        <v>#N/A</v>
      </c>
      <c r="Y560" t="str">
        <f>IF(D560="","",団体設定!$B$7)</f>
        <v/>
      </c>
      <c r="Z560" t="str">
        <f>IF(D560="","",団体設定!$B$8)</f>
        <v/>
      </c>
    </row>
    <row r="561" spans="1:26" x14ac:dyDescent="0.15">
      <c r="A561">
        <v>560</v>
      </c>
      <c r="B561" s="1" t="str">
        <f>IF(D561="","",'超上級(十一段～)'!B116)</f>
        <v/>
      </c>
      <c r="C561" s="1" t="str">
        <f>IF(D561="","",'超上級(十一段～)'!C116)</f>
        <v/>
      </c>
      <c r="D561" t="str">
        <f>'超上級(十一段～)'!D116&amp;'超上級(十一段～)'!E116</f>
        <v/>
      </c>
      <c r="E561" t="str">
        <f>IF(D561="","",'超上級(十一段～)'!F116&amp;"/"&amp;'超上級(十一段～)'!H116&amp;"/"&amp;'超上級(十一段～)'!J116)</f>
        <v/>
      </c>
      <c r="F561" s="34" t="str">
        <f>IF(D561="","",団体設定!$B$5&amp;"年"&amp;団体設定!$D$5&amp;団体設定!$E$5&amp;団体設定!$F$5&amp;団体設定!$G$5)</f>
        <v/>
      </c>
      <c r="G561" s="33" t="str">
        <f t="shared" si="67"/>
        <v/>
      </c>
      <c r="H561" t="str">
        <f>'超上級(十一段～)'!Z116</f>
        <v/>
      </c>
      <c r="I561" t="str">
        <f>IF(D561="","",VLOOKUP(H561,計算!$B$16:$C$219,2,FALSE))</f>
        <v/>
      </c>
      <c r="J561" s="44" t="s">
        <v>68</v>
      </c>
      <c r="K561">
        <f t="shared" si="68"/>
        <v>0</v>
      </c>
      <c r="L561" s="52" t="e">
        <f t="shared" si="69"/>
        <v>#VALUE!</v>
      </c>
      <c r="M561" t="e">
        <f t="shared" si="70"/>
        <v>#VALUE!</v>
      </c>
      <c r="N561" t="str">
        <f t="shared" si="71"/>
        <v/>
      </c>
      <c r="O561" s="34" t="str">
        <f t="shared" si="74"/>
        <v/>
      </c>
      <c r="P561" s="34">
        <f>IF(H561="不合格","",'超上級(十一段～)'!D116)</f>
        <v>0</v>
      </c>
      <c r="Q561" s="34">
        <f>IF(H561="不合格","",'超上級(十一段～)'!E116)</f>
        <v>0</v>
      </c>
      <c r="R561" s="34">
        <f>IF(H561="不合格","",'超上級(十一段～)'!F116)</f>
        <v>0</v>
      </c>
      <c r="S561" s="34">
        <f>IF(H561="不合格","",'超上級(十一段～)'!H116)</f>
        <v>0</v>
      </c>
      <c r="T561" s="34">
        <f>IF(H561="不合格","",'超上級(十一段～)'!J116)</f>
        <v>0</v>
      </c>
      <c r="U561" t="e">
        <f>IF(H561="不合格",0,VLOOKUP(H561,計算!$U$2:$V$62,2,FALSE))</f>
        <v>#N/A</v>
      </c>
      <c r="V561" t="e">
        <f>IF(U561=0,"不合格",VLOOKUP(U561,計算!$T$3:$V$63,2))</f>
        <v>#N/A</v>
      </c>
      <c r="W561" t="str">
        <f t="shared" si="72"/>
        <v/>
      </c>
      <c r="X561" t="e">
        <f t="shared" si="73"/>
        <v>#N/A</v>
      </c>
      <c r="Y561" t="str">
        <f>IF(D561="","",団体設定!$B$7)</f>
        <v/>
      </c>
      <c r="Z561" t="str">
        <f>IF(D561="","",団体設定!$B$8)</f>
        <v/>
      </c>
    </row>
    <row r="562" spans="1:26" x14ac:dyDescent="0.15">
      <c r="A562">
        <v>561</v>
      </c>
      <c r="B562" s="1" t="str">
        <f>IF(D562="","",'超上級(十一段～)'!B117)</f>
        <v/>
      </c>
      <c r="C562" s="1" t="str">
        <f>IF(D562="","",'超上級(十一段～)'!C117)</f>
        <v/>
      </c>
      <c r="D562" t="str">
        <f>'超上級(十一段～)'!D117&amp;'超上級(十一段～)'!E117</f>
        <v/>
      </c>
      <c r="E562" t="str">
        <f>IF(D562="","",'超上級(十一段～)'!F117&amp;"/"&amp;'超上級(十一段～)'!H117&amp;"/"&amp;'超上級(十一段～)'!J117)</f>
        <v/>
      </c>
      <c r="F562" s="34" t="str">
        <f>IF(D562="","",団体設定!$B$5&amp;"年"&amp;団体設定!$D$5&amp;団体設定!$E$5&amp;団体設定!$F$5&amp;団体設定!$G$5)</f>
        <v/>
      </c>
      <c r="G562" s="33" t="str">
        <f t="shared" si="67"/>
        <v/>
      </c>
      <c r="H562" t="str">
        <f>'超上級(十一段～)'!Z117</f>
        <v/>
      </c>
      <c r="I562" t="str">
        <f>IF(D562="","",VLOOKUP(H562,計算!$B$16:$C$219,2,FALSE))</f>
        <v/>
      </c>
      <c r="J562" s="44" t="s">
        <v>68</v>
      </c>
      <c r="K562">
        <f t="shared" si="68"/>
        <v>0</v>
      </c>
      <c r="L562" s="52" t="e">
        <f t="shared" si="69"/>
        <v>#VALUE!</v>
      </c>
      <c r="M562" t="e">
        <f t="shared" si="70"/>
        <v>#VALUE!</v>
      </c>
      <c r="N562" t="str">
        <f t="shared" si="71"/>
        <v/>
      </c>
      <c r="O562" s="34" t="str">
        <f t="shared" si="74"/>
        <v/>
      </c>
      <c r="P562" s="34">
        <f>IF(H562="不合格","",'超上級(十一段～)'!D117)</f>
        <v>0</v>
      </c>
      <c r="Q562" s="34">
        <f>IF(H562="不合格","",'超上級(十一段～)'!E117)</f>
        <v>0</v>
      </c>
      <c r="R562" s="34">
        <f>IF(H562="不合格","",'超上級(十一段～)'!F117)</f>
        <v>0</v>
      </c>
      <c r="S562" s="34">
        <f>IF(H562="不合格","",'超上級(十一段～)'!H117)</f>
        <v>0</v>
      </c>
      <c r="T562" s="34">
        <f>IF(H562="不合格","",'超上級(十一段～)'!J117)</f>
        <v>0</v>
      </c>
      <c r="U562" t="e">
        <f>IF(H562="不合格",0,VLOOKUP(H562,計算!$U$2:$V$62,2,FALSE))</f>
        <v>#N/A</v>
      </c>
      <c r="V562" t="e">
        <f>IF(U562=0,"不合格",VLOOKUP(U562,計算!$T$3:$V$63,2))</f>
        <v>#N/A</v>
      </c>
      <c r="W562" t="str">
        <f t="shared" si="72"/>
        <v/>
      </c>
      <c r="X562" t="e">
        <f t="shared" si="73"/>
        <v>#N/A</v>
      </c>
      <c r="Y562" t="str">
        <f>IF(D562="","",団体設定!$B$7)</f>
        <v/>
      </c>
      <c r="Z562" t="str">
        <f>IF(D562="","",団体設定!$B$8)</f>
        <v/>
      </c>
    </row>
    <row r="563" spans="1:26" x14ac:dyDescent="0.15">
      <c r="A563">
        <v>562</v>
      </c>
      <c r="B563" s="1" t="str">
        <f>IF(D563="","",'超上級(十一段～)'!B118)</f>
        <v/>
      </c>
      <c r="C563" s="1" t="str">
        <f>IF(D563="","",'超上級(十一段～)'!C118)</f>
        <v/>
      </c>
      <c r="D563" t="str">
        <f>'超上級(十一段～)'!D118&amp;'超上級(十一段～)'!E118</f>
        <v/>
      </c>
      <c r="E563" t="str">
        <f>IF(D563="","",'超上級(十一段～)'!F118&amp;"/"&amp;'超上級(十一段～)'!H118&amp;"/"&amp;'超上級(十一段～)'!J118)</f>
        <v/>
      </c>
      <c r="F563" s="34" t="str">
        <f>IF(D563="","",団体設定!$B$5&amp;"年"&amp;団体設定!$D$5&amp;団体設定!$E$5&amp;団体設定!$F$5&amp;団体設定!$G$5)</f>
        <v/>
      </c>
      <c r="G563" s="33" t="str">
        <f t="shared" si="67"/>
        <v/>
      </c>
      <c r="H563" t="str">
        <f>'超上級(十一段～)'!Z118</f>
        <v/>
      </c>
      <c r="I563" t="str">
        <f>IF(D563="","",VLOOKUP(H563,計算!$B$16:$C$219,2,FALSE))</f>
        <v/>
      </c>
      <c r="J563" s="44" t="s">
        <v>68</v>
      </c>
      <c r="K563">
        <f t="shared" si="68"/>
        <v>0</v>
      </c>
      <c r="L563" s="52" t="e">
        <f t="shared" si="69"/>
        <v>#VALUE!</v>
      </c>
      <c r="M563" t="e">
        <f t="shared" si="70"/>
        <v>#VALUE!</v>
      </c>
      <c r="N563" t="str">
        <f t="shared" si="71"/>
        <v/>
      </c>
      <c r="O563" s="34" t="str">
        <f t="shared" si="74"/>
        <v/>
      </c>
      <c r="P563" s="34">
        <f>IF(H563="不合格","",'超上級(十一段～)'!D118)</f>
        <v>0</v>
      </c>
      <c r="Q563" s="34">
        <f>IF(H563="不合格","",'超上級(十一段～)'!E118)</f>
        <v>0</v>
      </c>
      <c r="R563" s="34">
        <f>IF(H563="不合格","",'超上級(十一段～)'!F118)</f>
        <v>0</v>
      </c>
      <c r="S563" s="34">
        <f>IF(H563="不合格","",'超上級(十一段～)'!H118)</f>
        <v>0</v>
      </c>
      <c r="T563" s="34">
        <f>IF(H563="不合格","",'超上級(十一段～)'!J118)</f>
        <v>0</v>
      </c>
      <c r="U563" t="e">
        <f>IF(H563="不合格",0,VLOOKUP(H563,計算!$U$2:$V$62,2,FALSE))</f>
        <v>#N/A</v>
      </c>
      <c r="V563" t="e">
        <f>IF(U563=0,"不合格",VLOOKUP(U563,計算!$T$3:$V$63,2))</f>
        <v>#N/A</v>
      </c>
      <c r="W563" t="str">
        <f t="shared" si="72"/>
        <v/>
      </c>
      <c r="X563" t="e">
        <f t="shared" si="73"/>
        <v>#N/A</v>
      </c>
      <c r="Y563" t="str">
        <f>IF(D563="","",団体設定!$B$7)</f>
        <v/>
      </c>
      <c r="Z563" t="str">
        <f>IF(D563="","",団体設定!$B$8)</f>
        <v/>
      </c>
    </row>
    <row r="564" spans="1:26" x14ac:dyDescent="0.15">
      <c r="A564">
        <v>563</v>
      </c>
      <c r="B564" s="1" t="str">
        <f>IF(D564="","",'超上級(十一段～)'!B119)</f>
        <v/>
      </c>
      <c r="C564" s="1" t="str">
        <f>IF(D564="","",'超上級(十一段～)'!C119)</f>
        <v/>
      </c>
      <c r="D564" t="str">
        <f>'超上級(十一段～)'!D119&amp;'超上級(十一段～)'!E119</f>
        <v/>
      </c>
      <c r="E564" t="str">
        <f>IF(D564="","",'超上級(十一段～)'!F119&amp;"/"&amp;'超上級(十一段～)'!H119&amp;"/"&amp;'超上級(十一段～)'!J119)</f>
        <v/>
      </c>
      <c r="F564" s="34" t="str">
        <f>IF(D564="","",団体設定!$B$5&amp;"年"&amp;団体設定!$D$5&amp;団体設定!$E$5&amp;団体設定!$F$5&amp;団体設定!$G$5)</f>
        <v/>
      </c>
      <c r="G564" s="33" t="str">
        <f t="shared" si="67"/>
        <v/>
      </c>
      <c r="H564" t="str">
        <f>'超上級(十一段～)'!Z119</f>
        <v/>
      </c>
      <c r="I564" t="str">
        <f>IF(D564="","",VLOOKUP(H564,計算!$B$16:$C$219,2,FALSE))</f>
        <v/>
      </c>
      <c r="J564" s="44" t="s">
        <v>68</v>
      </c>
      <c r="K564">
        <f t="shared" si="68"/>
        <v>0</v>
      </c>
      <c r="L564" s="52" t="e">
        <f t="shared" si="69"/>
        <v>#VALUE!</v>
      </c>
      <c r="M564" t="e">
        <f t="shared" si="70"/>
        <v>#VALUE!</v>
      </c>
      <c r="N564" t="str">
        <f t="shared" si="71"/>
        <v/>
      </c>
      <c r="O564" s="34" t="str">
        <f t="shared" si="74"/>
        <v/>
      </c>
      <c r="P564" s="34">
        <f>IF(H564="不合格","",'超上級(十一段～)'!D119)</f>
        <v>0</v>
      </c>
      <c r="Q564" s="34">
        <f>IF(H564="不合格","",'超上級(十一段～)'!E119)</f>
        <v>0</v>
      </c>
      <c r="R564" s="34">
        <f>IF(H564="不合格","",'超上級(十一段～)'!F119)</f>
        <v>0</v>
      </c>
      <c r="S564" s="34">
        <f>IF(H564="不合格","",'超上級(十一段～)'!H119)</f>
        <v>0</v>
      </c>
      <c r="T564" s="34">
        <f>IF(H564="不合格","",'超上級(十一段～)'!J119)</f>
        <v>0</v>
      </c>
      <c r="U564" t="e">
        <f>IF(H564="不合格",0,VLOOKUP(H564,計算!$U$2:$V$62,2,FALSE))</f>
        <v>#N/A</v>
      </c>
      <c r="V564" t="e">
        <f>IF(U564=0,"不合格",VLOOKUP(U564,計算!$T$3:$V$63,2))</f>
        <v>#N/A</v>
      </c>
      <c r="W564" t="str">
        <f t="shared" si="72"/>
        <v/>
      </c>
      <c r="X564" t="e">
        <f t="shared" si="73"/>
        <v>#N/A</v>
      </c>
      <c r="Y564" t="str">
        <f>IF(D564="","",団体設定!$B$7)</f>
        <v/>
      </c>
      <c r="Z564" t="str">
        <f>IF(D564="","",団体設定!$B$8)</f>
        <v/>
      </c>
    </row>
    <row r="565" spans="1:26" x14ac:dyDescent="0.15">
      <c r="A565">
        <v>564</v>
      </c>
      <c r="B565" s="1" t="str">
        <f>IF(D565="","",'超上級(十一段～)'!B120)</f>
        <v/>
      </c>
      <c r="C565" s="1" t="str">
        <f>IF(D565="","",'超上級(十一段～)'!C120)</f>
        <v/>
      </c>
      <c r="D565" t="str">
        <f>'超上級(十一段～)'!D120&amp;'超上級(十一段～)'!E120</f>
        <v/>
      </c>
      <c r="E565" t="str">
        <f>IF(D565="","",'超上級(十一段～)'!F120&amp;"/"&amp;'超上級(十一段～)'!H120&amp;"/"&amp;'超上級(十一段～)'!J120)</f>
        <v/>
      </c>
      <c r="F565" s="34" t="str">
        <f>IF(D565="","",団体設定!$B$5&amp;"年"&amp;団体設定!$D$5&amp;団体設定!$E$5&amp;団体設定!$F$5&amp;団体設定!$G$5)</f>
        <v/>
      </c>
      <c r="G565" s="33" t="str">
        <f t="shared" si="67"/>
        <v/>
      </c>
      <c r="H565" t="str">
        <f>'超上級(十一段～)'!Z120</f>
        <v/>
      </c>
      <c r="I565" t="str">
        <f>IF(D565="","",VLOOKUP(H565,計算!$B$16:$C$219,2,FALSE))</f>
        <v/>
      </c>
      <c r="J565" s="44" t="s">
        <v>68</v>
      </c>
      <c r="K565">
        <f t="shared" si="68"/>
        <v>0</v>
      </c>
      <c r="L565" s="52" t="e">
        <f t="shared" si="69"/>
        <v>#VALUE!</v>
      </c>
      <c r="M565" t="e">
        <f t="shared" si="70"/>
        <v>#VALUE!</v>
      </c>
      <c r="N565" t="str">
        <f t="shared" si="71"/>
        <v/>
      </c>
      <c r="O565" s="34" t="str">
        <f t="shared" si="74"/>
        <v/>
      </c>
      <c r="P565" s="34">
        <f>IF(H565="不合格","",'超上級(十一段～)'!D120)</f>
        <v>0</v>
      </c>
      <c r="Q565" s="34">
        <f>IF(H565="不合格","",'超上級(十一段～)'!E120)</f>
        <v>0</v>
      </c>
      <c r="R565" s="34">
        <f>IF(H565="不合格","",'超上級(十一段～)'!F120)</f>
        <v>0</v>
      </c>
      <c r="S565" s="34">
        <f>IF(H565="不合格","",'超上級(十一段～)'!H120)</f>
        <v>0</v>
      </c>
      <c r="T565" s="34">
        <f>IF(H565="不合格","",'超上級(十一段～)'!J120)</f>
        <v>0</v>
      </c>
      <c r="U565" t="e">
        <f>IF(H565="不合格",0,VLOOKUP(H565,計算!$U$2:$V$62,2,FALSE))</f>
        <v>#N/A</v>
      </c>
      <c r="V565" t="e">
        <f>IF(U565=0,"不合格",VLOOKUP(U565,計算!$T$3:$V$63,2))</f>
        <v>#N/A</v>
      </c>
      <c r="W565" t="str">
        <f t="shared" si="72"/>
        <v/>
      </c>
      <c r="X565" t="e">
        <f t="shared" si="73"/>
        <v>#N/A</v>
      </c>
      <c r="Y565" t="str">
        <f>IF(D565="","",団体設定!$B$7)</f>
        <v/>
      </c>
      <c r="Z565" t="str">
        <f>IF(D565="","",団体設定!$B$8)</f>
        <v/>
      </c>
    </row>
    <row r="566" spans="1:26" x14ac:dyDescent="0.15">
      <c r="A566">
        <v>565</v>
      </c>
      <c r="B566" s="1" t="str">
        <f>IF(D566="","",'超上級(十一段～)'!B121)</f>
        <v/>
      </c>
      <c r="C566" s="1" t="str">
        <f>IF(D566="","",'超上級(十一段～)'!C121)</f>
        <v/>
      </c>
      <c r="D566" t="str">
        <f>'超上級(十一段～)'!D121&amp;'超上級(十一段～)'!E121</f>
        <v/>
      </c>
      <c r="E566" t="str">
        <f>IF(D566="","",'超上級(十一段～)'!F121&amp;"/"&amp;'超上級(十一段～)'!H121&amp;"/"&amp;'超上級(十一段～)'!J121)</f>
        <v/>
      </c>
      <c r="F566" s="34" t="str">
        <f>IF(D566="","",団体設定!$B$5&amp;"年"&amp;団体設定!$D$5&amp;団体設定!$E$5&amp;団体設定!$F$5&amp;団体設定!$G$5)</f>
        <v/>
      </c>
      <c r="G566" s="33" t="str">
        <f t="shared" si="67"/>
        <v/>
      </c>
      <c r="H566" t="str">
        <f>'超上級(十一段～)'!Z121</f>
        <v/>
      </c>
      <c r="I566" t="str">
        <f>IF(D566="","",VLOOKUP(H566,計算!$B$16:$C$219,2,FALSE))</f>
        <v/>
      </c>
      <c r="J566" s="44" t="s">
        <v>68</v>
      </c>
      <c r="K566">
        <f t="shared" si="68"/>
        <v>0</v>
      </c>
      <c r="L566" s="52" t="e">
        <f t="shared" si="69"/>
        <v>#VALUE!</v>
      </c>
      <c r="M566" t="e">
        <f t="shared" si="70"/>
        <v>#VALUE!</v>
      </c>
      <c r="N566" t="str">
        <f t="shared" si="71"/>
        <v/>
      </c>
      <c r="O566" s="34" t="str">
        <f t="shared" si="74"/>
        <v/>
      </c>
      <c r="P566" s="34">
        <f>IF(H566="不合格","",'超上級(十一段～)'!D121)</f>
        <v>0</v>
      </c>
      <c r="Q566" s="34">
        <f>IF(H566="不合格","",'超上級(十一段～)'!E121)</f>
        <v>0</v>
      </c>
      <c r="R566" s="34">
        <f>IF(H566="不合格","",'超上級(十一段～)'!F121)</f>
        <v>0</v>
      </c>
      <c r="S566" s="34">
        <f>IF(H566="不合格","",'超上級(十一段～)'!H121)</f>
        <v>0</v>
      </c>
      <c r="T566" s="34">
        <f>IF(H566="不合格","",'超上級(十一段～)'!J121)</f>
        <v>0</v>
      </c>
      <c r="U566" t="e">
        <f>IF(H566="不合格",0,VLOOKUP(H566,計算!$U$2:$V$62,2,FALSE))</f>
        <v>#N/A</v>
      </c>
      <c r="V566" t="e">
        <f>IF(U566=0,"不合格",VLOOKUP(U566,計算!$T$3:$V$63,2))</f>
        <v>#N/A</v>
      </c>
      <c r="W566" t="str">
        <f t="shared" si="72"/>
        <v/>
      </c>
      <c r="X566" t="e">
        <f t="shared" si="73"/>
        <v>#N/A</v>
      </c>
      <c r="Y566" t="str">
        <f>IF(D566="","",団体設定!$B$7)</f>
        <v/>
      </c>
      <c r="Z566" t="str">
        <f>IF(D566="","",団体設定!$B$8)</f>
        <v/>
      </c>
    </row>
    <row r="567" spans="1:26" x14ac:dyDescent="0.15">
      <c r="A567">
        <v>566</v>
      </c>
      <c r="B567" s="1" t="str">
        <f>IF(D567="","",'超上級(十一段～)'!B122)</f>
        <v/>
      </c>
      <c r="C567" s="1" t="str">
        <f>IF(D567="","",'超上級(十一段～)'!C122)</f>
        <v/>
      </c>
      <c r="D567" t="str">
        <f>'超上級(十一段～)'!D122&amp;'超上級(十一段～)'!E122</f>
        <v/>
      </c>
      <c r="E567" t="str">
        <f>IF(D567="","",'超上級(十一段～)'!F122&amp;"/"&amp;'超上級(十一段～)'!H122&amp;"/"&amp;'超上級(十一段～)'!J122)</f>
        <v/>
      </c>
      <c r="F567" s="34" t="str">
        <f>IF(D567="","",団体設定!$B$5&amp;"年"&amp;団体設定!$D$5&amp;団体設定!$E$5&amp;団体設定!$F$5&amp;団体設定!$G$5)</f>
        <v/>
      </c>
      <c r="G567" s="33" t="str">
        <f t="shared" si="67"/>
        <v/>
      </c>
      <c r="H567" t="str">
        <f>'超上級(十一段～)'!Z122</f>
        <v/>
      </c>
      <c r="I567" t="str">
        <f>IF(D567="","",VLOOKUP(H567,計算!$B$16:$C$219,2,FALSE))</f>
        <v/>
      </c>
      <c r="J567" s="44" t="s">
        <v>68</v>
      </c>
      <c r="K567">
        <f t="shared" si="68"/>
        <v>0</v>
      </c>
      <c r="L567" s="52" t="e">
        <f t="shared" si="69"/>
        <v>#VALUE!</v>
      </c>
      <c r="M567" t="e">
        <f t="shared" si="70"/>
        <v>#VALUE!</v>
      </c>
      <c r="N567" t="str">
        <f t="shared" si="71"/>
        <v/>
      </c>
      <c r="O567" s="34" t="str">
        <f t="shared" si="74"/>
        <v/>
      </c>
      <c r="P567" s="34">
        <f>IF(H567="不合格","",'超上級(十一段～)'!D122)</f>
        <v>0</v>
      </c>
      <c r="Q567" s="34">
        <f>IF(H567="不合格","",'超上級(十一段～)'!E122)</f>
        <v>0</v>
      </c>
      <c r="R567" s="34">
        <f>IF(H567="不合格","",'超上級(十一段～)'!F122)</f>
        <v>0</v>
      </c>
      <c r="S567" s="34">
        <f>IF(H567="不合格","",'超上級(十一段～)'!H122)</f>
        <v>0</v>
      </c>
      <c r="T567" s="34">
        <f>IF(H567="不合格","",'超上級(十一段～)'!J122)</f>
        <v>0</v>
      </c>
      <c r="U567" t="e">
        <f>IF(H567="不合格",0,VLOOKUP(H567,計算!$U$2:$V$62,2,FALSE))</f>
        <v>#N/A</v>
      </c>
      <c r="V567" t="e">
        <f>IF(U567=0,"不合格",VLOOKUP(U567,計算!$T$3:$V$63,2))</f>
        <v>#N/A</v>
      </c>
      <c r="W567" t="str">
        <f t="shared" si="72"/>
        <v/>
      </c>
      <c r="X567" t="e">
        <f t="shared" si="73"/>
        <v>#N/A</v>
      </c>
      <c r="Y567" t="str">
        <f>IF(D567="","",団体設定!$B$7)</f>
        <v/>
      </c>
      <c r="Z567" t="str">
        <f>IF(D567="","",団体設定!$B$8)</f>
        <v/>
      </c>
    </row>
    <row r="568" spans="1:26" x14ac:dyDescent="0.15">
      <c r="A568">
        <v>567</v>
      </c>
      <c r="B568" s="1" t="str">
        <f>IF(D568="","",'超上級(十一段～)'!B123)</f>
        <v/>
      </c>
      <c r="C568" s="1" t="str">
        <f>IF(D568="","",'超上級(十一段～)'!C123)</f>
        <v/>
      </c>
      <c r="D568" t="str">
        <f>'超上級(十一段～)'!D123&amp;'超上級(十一段～)'!E123</f>
        <v/>
      </c>
      <c r="E568" t="str">
        <f>IF(D568="","",'超上級(十一段～)'!F123&amp;"/"&amp;'超上級(十一段～)'!H123&amp;"/"&amp;'超上級(十一段～)'!J123)</f>
        <v/>
      </c>
      <c r="F568" s="34" t="str">
        <f>IF(D568="","",団体設定!$B$5&amp;"年"&amp;団体設定!$D$5&amp;団体設定!$E$5&amp;団体設定!$F$5&amp;団体設定!$G$5)</f>
        <v/>
      </c>
      <c r="G568" s="33" t="str">
        <f t="shared" si="67"/>
        <v/>
      </c>
      <c r="H568" t="str">
        <f>'超上級(十一段～)'!Z123</f>
        <v/>
      </c>
      <c r="I568" t="str">
        <f>IF(D568="","",VLOOKUP(H568,計算!$B$16:$C$219,2,FALSE))</f>
        <v/>
      </c>
      <c r="J568" s="44" t="s">
        <v>68</v>
      </c>
      <c r="K568">
        <f t="shared" si="68"/>
        <v>0</v>
      </c>
      <c r="L568" s="52" t="e">
        <f t="shared" si="69"/>
        <v>#VALUE!</v>
      </c>
      <c r="M568" t="e">
        <f t="shared" si="70"/>
        <v>#VALUE!</v>
      </c>
      <c r="N568" t="str">
        <f t="shared" si="71"/>
        <v/>
      </c>
      <c r="O568" s="34" t="str">
        <f t="shared" si="74"/>
        <v/>
      </c>
      <c r="P568" s="34">
        <f>IF(H568="不合格","",'超上級(十一段～)'!D123)</f>
        <v>0</v>
      </c>
      <c r="Q568" s="34">
        <f>IF(H568="不合格","",'超上級(十一段～)'!E123)</f>
        <v>0</v>
      </c>
      <c r="R568" s="34">
        <f>IF(H568="不合格","",'超上級(十一段～)'!F123)</f>
        <v>0</v>
      </c>
      <c r="S568" s="34">
        <f>IF(H568="不合格","",'超上級(十一段～)'!H123)</f>
        <v>0</v>
      </c>
      <c r="T568" s="34">
        <f>IF(H568="不合格","",'超上級(十一段～)'!J123)</f>
        <v>0</v>
      </c>
      <c r="U568" t="e">
        <f>IF(H568="不合格",0,VLOOKUP(H568,計算!$U$2:$V$62,2,FALSE))</f>
        <v>#N/A</v>
      </c>
      <c r="V568" t="e">
        <f>IF(U568=0,"不合格",VLOOKUP(U568,計算!$T$3:$V$63,2))</f>
        <v>#N/A</v>
      </c>
      <c r="W568" t="str">
        <f t="shared" si="72"/>
        <v/>
      </c>
      <c r="X568" t="e">
        <f t="shared" si="73"/>
        <v>#N/A</v>
      </c>
      <c r="Y568" t="str">
        <f>IF(D568="","",団体設定!$B$7)</f>
        <v/>
      </c>
      <c r="Z568" t="str">
        <f>IF(D568="","",団体設定!$B$8)</f>
        <v/>
      </c>
    </row>
    <row r="569" spans="1:26" x14ac:dyDescent="0.15">
      <c r="A569">
        <v>568</v>
      </c>
      <c r="B569" s="1" t="str">
        <f>IF(D569="","",'超上級(十一段～)'!B124)</f>
        <v/>
      </c>
      <c r="C569" s="1" t="str">
        <f>IF(D569="","",'超上級(十一段～)'!C124)</f>
        <v/>
      </c>
      <c r="D569" t="str">
        <f>'超上級(十一段～)'!D124&amp;'超上級(十一段～)'!E124</f>
        <v/>
      </c>
      <c r="E569" t="str">
        <f>IF(D569="","",'超上級(十一段～)'!F124&amp;"/"&amp;'超上級(十一段～)'!H124&amp;"/"&amp;'超上級(十一段～)'!J124)</f>
        <v/>
      </c>
      <c r="F569" s="34" t="str">
        <f>IF(D569="","",団体設定!$B$5&amp;"年"&amp;団体設定!$D$5&amp;団体設定!$E$5&amp;団体設定!$F$5&amp;団体設定!$G$5)</f>
        <v/>
      </c>
      <c r="G569" s="33" t="str">
        <f t="shared" si="67"/>
        <v/>
      </c>
      <c r="H569" t="str">
        <f>'超上級(十一段～)'!Z124</f>
        <v/>
      </c>
      <c r="I569" t="str">
        <f>IF(D569="","",VLOOKUP(H569,計算!$B$16:$C$219,2,FALSE))</f>
        <v/>
      </c>
      <c r="J569" s="44" t="s">
        <v>68</v>
      </c>
      <c r="K569">
        <f t="shared" si="68"/>
        <v>0</v>
      </c>
      <c r="L569" s="52" t="e">
        <f t="shared" si="69"/>
        <v>#VALUE!</v>
      </c>
      <c r="M569" t="e">
        <f t="shared" si="70"/>
        <v>#VALUE!</v>
      </c>
      <c r="N569" t="str">
        <f t="shared" si="71"/>
        <v/>
      </c>
      <c r="O569" s="34" t="str">
        <f t="shared" si="74"/>
        <v/>
      </c>
      <c r="P569" s="34">
        <f>IF(H569="不合格","",'超上級(十一段～)'!D124)</f>
        <v>0</v>
      </c>
      <c r="Q569" s="34">
        <f>IF(H569="不合格","",'超上級(十一段～)'!E124)</f>
        <v>0</v>
      </c>
      <c r="R569" s="34">
        <f>IF(H569="不合格","",'超上級(十一段～)'!F124)</f>
        <v>0</v>
      </c>
      <c r="S569" s="34">
        <f>IF(H569="不合格","",'超上級(十一段～)'!H124)</f>
        <v>0</v>
      </c>
      <c r="T569" s="34">
        <f>IF(H569="不合格","",'超上級(十一段～)'!J124)</f>
        <v>0</v>
      </c>
      <c r="U569" t="e">
        <f>IF(H569="不合格",0,VLOOKUP(H569,計算!$U$2:$V$62,2,FALSE))</f>
        <v>#N/A</v>
      </c>
      <c r="V569" t="e">
        <f>IF(U569=0,"不合格",VLOOKUP(U569,計算!$T$3:$V$63,2))</f>
        <v>#N/A</v>
      </c>
      <c r="W569" t="str">
        <f t="shared" si="72"/>
        <v/>
      </c>
      <c r="X569" t="e">
        <f t="shared" si="73"/>
        <v>#N/A</v>
      </c>
      <c r="Y569" t="str">
        <f>IF(D569="","",団体設定!$B$7)</f>
        <v/>
      </c>
      <c r="Z569" t="str">
        <f>IF(D569="","",団体設定!$B$8)</f>
        <v/>
      </c>
    </row>
    <row r="570" spans="1:26" x14ac:dyDescent="0.15">
      <c r="A570">
        <v>569</v>
      </c>
      <c r="B570" s="1" t="str">
        <f>IF(D570="","",'超上級(十一段～)'!B125)</f>
        <v/>
      </c>
      <c r="C570" s="1" t="str">
        <f>IF(D570="","",'超上級(十一段～)'!C125)</f>
        <v/>
      </c>
      <c r="D570" t="str">
        <f>'超上級(十一段～)'!D125&amp;'超上級(十一段～)'!E125</f>
        <v/>
      </c>
      <c r="E570" t="str">
        <f>IF(D570="","",'超上級(十一段～)'!F125&amp;"/"&amp;'超上級(十一段～)'!H125&amp;"/"&amp;'超上級(十一段～)'!J125)</f>
        <v/>
      </c>
      <c r="F570" s="34" t="str">
        <f>IF(D570="","",団体設定!$B$5&amp;"年"&amp;団体設定!$D$5&amp;団体設定!$E$5&amp;団体設定!$F$5&amp;団体設定!$G$5)</f>
        <v/>
      </c>
      <c r="G570" s="33" t="str">
        <f t="shared" si="67"/>
        <v/>
      </c>
      <c r="H570" t="str">
        <f>'超上級(十一段～)'!Z125</f>
        <v/>
      </c>
      <c r="I570" t="str">
        <f>IF(D570="","",VLOOKUP(H570,計算!$B$16:$C$219,2,FALSE))</f>
        <v/>
      </c>
      <c r="J570" s="44" t="s">
        <v>68</v>
      </c>
      <c r="K570">
        <f t="shared" si="68"/>
        <v>0</v>
      </c>
      <c r="L570" s="52" t="e">
        <f t="shared" si="69"/>
        <v>#VALUE!</v>
      </c>
      <c r="M570" t="e">
        <f t="shared" si="70"/>
        <v>#VALUE!</v>
      </c>
      <c r="N570" t="str">
        <f t="shared" si="71"/>
        <v/>
      </c>
      <c r="O570" s="34" t="str">
        <f t="shared" si="74"/>
        <v/>
      </c>
      <c r="P570" s="34">
        <f>IF(H570="不合格","",'超上級(十一段～)'!D125)</f>
        <v>0</v>
      </c>
      <c r="Q570" s="34">
        <f>IF(H570="不合格","",'超上級(十一段～)'!E125)</f>
        <v>0</v>
      </c>
      <c r="R570" s="34">
        <f>IF(H570="不合格","",'超上級(十一段～)'!F125)</f>
        <v>0</v>
      </c>
      <c r="S570" s="34">
        <f>IF(H570="不合格","",'超上級(十一段～)'!H125)</f>
        <v>0</v>
      </c>
      <c r="T570" s="34">
        <f>IF(H570="不合格","",'超上級(十一段～)'!J125)</f>
        <v>0</v>
      </c>
      <c r="U570" t="e">
        <f>IF(H570="不合格",0,VLOOKUP(H570,計算!$U$2:$V$62,2,FALSE))</f>
        <v>#N/A</v>
      </c>
      <c r="V570" t="e">
        <f>IF(U570=0,"不合格",VLOOKUP(U570,計算!$T$3:$V$63,2))</f>
        <v>#N/A</v>
      </c>
      <c r="W570" t="str">
        <f t="shared" si="72"/>
        <v/>
      </c>
      <c r="X570" t="e">
        <f t="shared" si="73"/>
        <v>#N/A</v>
      </c>
      <c r="Y570" t="str">
        <f>IF(D570="","",団体設定!$B$7)</f>
        <v/>
      </c>
      <c r="Z570" t="str">
        <f>IF(D570="","",団体設定!$B$8)</f>
        <v/>
      </c>
    </row>
    <row r="571" spans="1:26" x14ac:dyDescent="0.15">
      <c r="A571">
        <v>570</v>
      </c>
      <c r="B571" s="1" t="str">
        <f>IF(D571="","",'超上級(十一段～)'!B126)</f>
        <v/>
      </c>
      <c r="C571" s="1" t="str">
        <f>IF(D571="","",'超上級(十一段～)'!C126)</f>
        <v/>
      </c>
      <c r="D571" t="str">
        <f>'超上級(十一段～)'!D126&amp;'超上級(十一段～)'!E126</f>
        <v/>
      </c>
      <c r="E571" t="str">
        <f>IF(D571="","",'超上級(十一段～)'!F126&amp;"/"&amp;'超上級(十一段～)'!H126&amp;"/"&amp;'超上級(十一段～)'!J126)</f>
        <v/>
      </c>
      <c r="F571" s="34" t="str">
        <f>IF(D571="","",団体設定!$B$5&amp;"年"&amp;団体設定!$D$5&amp;団体設定!$E$5&amp;団体設定!$F$5&amp;団体設定!$G$5)</f>
        <v/>
      </c>
      <c r="G571" s="33" t="str">
        <f t="shared" si="67"/>
        <v/>
      </c>
      <c r="H571" t="str">
        <f>'超上級(十一段～)'!Z126</f>
        <v/>
      </c>
      <c r="I571" t="str">
        <f>IF(D571="","",VLOOKUP(H571,計算!$B$16:$C$219,2,FALSE))</f>
        <v/>
      </c>
      <c r="J571" s="44" t="s">
        <v>68</v>
      </c>
      <c r="K571">
        <f t="shared" si="68"/>
        <v>0</v>
      </c>
      <c r="L571" s="52" t="e">
        <f t="shared" si="69"/>
        <v>#VALUE!</v>
      </c>
      <c r="M571" t="e">
        <f t="shared" si="70"/>
        <v>#VALUE!</v>
      </c>
      <c r="N571" t="str">
        <f t="shared" si="71"/>
        <v/>
      </c>
      <c r="O571" s="34" t="str">
        <f t="shared" si="74"/>
        <v/>
      </c>
      <c r="P571" s="34">
        <f>IF(H571="不合格","",'超上級(十一段～)'!D126)</f>
        <v>0</v>
      </c>
      <c r="Q571" s="34">
        <f>IF(H571="不合格","",'超上級(十一段～)'!E126)</f>
        <v>0</v>
      </c>
      <c r="R571" s="34">
        <f>IF(H571="不合格","",'超上級(十一段～)'!F126)</f>
        <v>0</v>
      </c>
      <c r="S571" s="34">
        <f>IF(H571="不合格","",'超上級(十一段～)'!H126)</f>
        <v>0</v>
      </c>
      <c r="T571" s="34">
        <f>IF(H571="不合格","",'超上級(十一段～)'!J126)</f>
        <v>0</v>
      </c>
      <c r="U571" t="e">
        <f>IF(H571="不合格",0,VLOOKUP(H571,計算!$U$2:$V$62,2,FALSE))</f>
        <v>#N/A</v>
      </c>
      <c r="V571" t="e">
        <f>IF(U571=0,"不合格",VLOOKUP(U571,計算!$T$3:$V$63,2))</f>
        <v>#N/A</v>
      </c>
      <c r="W571" t="str">
        <f t="shared" si="72"/>
        <v/>
      </c>
      <c r="X571" t="e">
        <f t="shared" si="73"/>
        <v>#N/A</v>
      </c>
      <c r="Y571" t="str">
        <f>IF(D571="","",団体設定!$B$7)</f>
        <v/>
      </c>
      <c r="Z571" t="str">
        <f>IF(D571="","",団体設定!$B$8)</f>
        <v/>
      </c>
    </row>
    <row r="572" spans="1:26" x14ac:dyDescent="0.15">
      <c r="A572">
        <v>571</v>
      </c>
      <c r="B572" s="1" t="str">
        <f>IF(D572="","",'超上級(十一段～)'!B127)</f>
        <v/>
      </c>
      <c r="C572" s="1" t="str">
        <f>IF(D572="","",'超上級(十一段～)'!C127)</f>
        <v/>
      </c>
      <c r="D572" t="str">
        <f>'超上級(十一段～)'!D127&amp;'超上級(十一段～)'!E127</f>
        <v/>
      </c>
      <c r="E572" t="str">
        <f>IF(D572="","",'超上級(十一段～)'!F127&amp;"/"&amp;'超上級(十一段～)'!H127&amp;"/"&amp;'超上級(十一段～)'!J127)</f>
        <v/>
      </c>
      <c r="F572" s="34" t="str">
        <f>IF(D572="","",団体設定!$B$5&amp;"年"&amp;団体設定!$D$5&amp;団体設定!$E$5&amp;団体設定!$F$5&amp;団体設定!$G$5)</f>
        <v/>
      </c>
      <c r="G572" s="33" t="str">
        <f t="shared" si="67"/>
        <v/>
      </c>
      <c r="H572" t="str">
        <f>'超上級(十一段～)'!Z127</f>
        <v/>
      </c>
      <c r="I572" t="str">
        <f>IF(D572="","",VLOOKUP(H572,計算!$B$16:$C$219,2,FALSE))</f>
        <v/>
      </c>
      <c r="J572" s="44" t="s">
        <v>68</v>
      </c>
      <c r="K572">
        <f t="shared" si="68"/>
        <v>0</v>
      </c>
      <c r="L572" s="52" t="e">
        <f t="shared" si="69"/>
        <v>#VALUE!</v>
      </c>
      <c r="M572" t="e">
        <f t="shared" si="70"/>
        <v>#VALUE!</v>
      </c>
      <c r="N572" t="str">
        <f t="shared" si="71"/>
        <v/>
      </c>
      <c r="O572" s="34" t="str">
        <f t="shared" si="74"/>
        <v/>
      </c>
      <c r="P572" s="34">
        <f>IF(H572="不合格","",'超上級(十一段～)'!D127)</f>
        <v>0</v>
      </c>
      <c r="Q572" s="34">
        <f>IF(H572="不合格","",'超上級(十一段～)'!E127)</f>
        <v>0</v>
      </c>
      <c r="R572" s="34">
        <f>IF(H572="不合格","",'超上級(十一段～)'!F127)</f>
        <v>0</v>
      </c>
      <c r="S572" s="34">
        <f>IF(H572="不合格","",'超上級(十一段～)'!H127)</f>
        <v>0</v>
      </c>
      <c r="T572" s="34">
        <f>IF(H572="不合格","",'超上級(十一段～)'!J127)</f>
        <v>0</v>
      </c>
      <c r="U572" t="e">
        <f>IF(H572="不合格",0,VLOOKUP(H572,計算!$U$2:$V$62,2,FALSE))</f>
        <v>#N/A</v>
      </c>
      <c r="V572" t="e">
        <f>IF(U572=0,"不合格",VLOOKUP(U572,計算!$T$3:$V$63,2))</f>
        <v>#N/A</v>
      </c>
      <c r="W572" t="str">
        <f t="shared" si="72"/>
        <v/>
      </c>
      <c r="X572" t="e">
        <f t="shared" si="73"/>
        <v>#N/A</v>
      </c>
      <c r="Y572" t="str">
        <f>IF(D572="","",団体設定!$B$7)</f>
        <v/>
      </c>
      <c r="Z572" t="str">
        <f>IF(D572="","",団体設定!$B$8)</f>
        <v/>
      </c>
    </row>
    <row r="573" spans="1:26" x14ac:dyDescent="0.15">
      <c r="A573">
        <v>572</v>
      </c>
      <c r="B573" s="1" t="str">
        <f>IF(D573="","",'超上級(十一段～)'!B128)</f>
        <v/>
      </c>
      <c r="C573" s="1" t="str">
        <f>IF(D573="","",'超上級(十一段～)'!C128)</f>
        <v/>
      </c>
      <c r="D573" t="str">
        <f>'超上級(十一段～)'!D128&amp;'超上級(十一段～)'!E128</f>
        <v/>
      </c>
      <c r="E573" t="str">
        <f>IF(D573="","",'超上級(十一段～)'!F128&amp;"/"&amp;'超上級(十一段～)'!H128&amp;"/"&amp;'超上級(十一段～)'!J128)</f>
        <v/>
      </c>
      <c r="F573" s="34" t="str">
        <f>IF(D573="","",団体設定!$B$5&amp;"年"&amp;団体設定!$D$5&amp;団体設定!$E$5&amp;団体設定!$F$5&amp;団体設定!$G$5)</f>
        <v/>
      </c>
      <c r="G573" s="33" t="str">
        <f t="shared" si="67"/>
        <v/>
      </c>
      <c r="H573" t="str">
        <f>'超上級(十一段～)'!Z128</f>
        <v/>
      </c>
      <c r="I573" t="str">
        <f>IF(D573="","",VLOOKUP(H573,計算!$B$16:$C$219,2,FALSE))</f>
        <v/>
      </c>
      <c r="J573" s="44" t="s">
        <v>68</v>
      </c>
      <c r="K573">
        <f t="shared" si="68"/>
        <v>0</v>
      </c>
      <c r="L573" s="52" t="e">
        <f t="shared" si="69"/>
        <v>#VALUE!</v>
      </c>
      <c r="M573" t="e">
        <f t="shared" si="70"/>
        <v>#VALUE!</v>
      </c>
      <c r="N573" t="str">
        <f t="shared" si="71"/>
        <v/>
      </c>
      <c r="O573" s="34" t="str">
        <f t="shared" si="74"/>
        <v/>
      </c>
      <c r="P573" s="34">
        <f>IF(H573="不合格","",'超上級(十一段～)'!D128)</f>
        <v>0</v>
      </c>
      <c r="Q573" s="34">
        <f>IF(H573="不合格","",'超上級(十一段～)'!E128)</f>
        <v>0</v>
      </c>
      <c r="R573" s="34">
        <f>IF(H573="不合格","",'超上級(十一段～)'!F128)</f>
        <v>0</v>
      </c>
      <c r="S573" s="34">
        <f>IF(H573="不合格","",'超上級(十一段～)'!H128)</f>
        <v>0</v>
      </c>
      <c r="T573" s="34">
        <f>IF(H573="不合格","",'超上級(十一段～)'!J128)</f>
        <v>0</v>
      </c>
      <c r="U573" t="e">
        <f>IF(H573="不合格",0,VLOOKUP(H573,計算!$U$2:$V$62,2,FALSE))</f>
        <v>#N/A</v>
      </c>
      <c r="V573" t="e">
        <f>IF(U573=0,"不合格",VLOOKUP(U573,計算!$T$3:$V$63,2))</f>
        <v>#N/A</v>
      </c>
      <c r="W573" t="str">
        <f t="shared" si="72"/>
        <v/>
      </c>
      <c r="X573" t="e">
        <f t="shared" si="73"/>
        <v>#N/A</v>
      </c>
      <c r="Y573" t="str">
        <f>IF(D573="","",団体設定!$B$7)</f>
        <v/>
      </c>
      <c r="Z573" t="str">
        <f>IF(D573="","",団体設定!$B$8)</f>
        <v/>
      </c>
    </row>
    <row r="574" spans="1:26" x14ac:dyDescent="0.15">
      <c r="A574">
        <v>573</v>
      </c>
      <c r="B574" s="1" t="str">
        <f>IF(D574="","",'超上級(十一段～)'!B129)</f>
        <v/>
      </c>
      <c r="C574" s="1" t="str">
        <f>IF(D574="","",'超上級(十一段～)'!C129)</f>
        <v/>
      </c>
      <c r="D574" t="str">
        <f>'超上級(十一段～)'!D129&amp;'超上級(十一段～)'!E129</f>
        <v/>
      </c>
      <c r="E574" t="str">
        <f>IF(D574="","",'超上級(十一段～)'!F129&amp;"/"&amp;'超上級(十一段～)'!H129&amp;"/"&amp;'超上級(十一段～)'!J129)</f>
        <v/>
      </c>
      <c r="F574" s="34" t="str">
        <f>IF(D574="","",団体設定!$B$5&amp;"年"&amp;団体設定!$D$5&amp;団体設定!$E$5&amp;団体設定!$F$5&amp;団体設定!$G$5)</f>
        <v/>
      </c>
      <c r="G574" s="33" t="str">
        <f t="shared" si="67"/>
        <v/>
      </c>
      <c r="H574" t="str">
        <f>'超上級(十一段～)'!Z129</f>
        <v/>
      </c>
      <c r="I574" t="str">
        <f>IF(D574="","",VLOOKUP(H574,計算!$B$16:$C$219,2,FALSE))</f>
        <v/>
      </c>
      <c r="J574" s="44" t="s">
        <v>68</v>
      </c>
      <c r="K574">
        <f t="shared" si="68"/>
        <v>0</v>
      </c>
      <c r="L574" s="52" t="e">
        <f t="shared" si="69"/>
        <v>#VALUE!</v>
      </c>
      <c r="M574" t="e">
        <f t="shared" si="70"/>
        <v>#VALUE!</v>
      </c>
      <c r="N574" t="str">
        <f t="shared" si="71"/>
        <v/>
      </c>
      <c r="O574" s="34" t="str">
        <f t="shared" si="74"/>
        <v/>
      </c>
      <c r="P574" s="34">
        <f>IF(H574="不合格","",'超上級(十一段～)'!D129)</f>
        <v>0</v>
      </c>
      <c r="Q574" s="34">
        <f>IF(H574="不合格","",'超上級(十一段～)'!E129)</f>
        <v>0</v>
      </c>
      <c r="R574" s="34">
        <f>IF(H574="不合格","",'超上級(十一段～)'!F129)</f>
        <v>0</v>
      </c>
      <c r="S574" s="34">
        <f>IF(H574="不合格","",'超上級(十一段～)'!H129)</f>
        <v>0</v>
      </c>
      <c r="T574" s="34">
        <f>IF(H574="不合格","",'超上級(十一段～)'!J129)</f>
        <v>0</v>
      </c>
      <c r="U574" t="e">
        <f>IF(H574="不合格",0,VLOOKUP(H574,計算!$U$2:$V$62,2,FALSE))</f>
        <v>#N/A</v>
      </c>
      <c r="V574" t="e">
        <f>IF(U574=0,"不合格",VLOOKUP(U574,計算!$T$3:$V$63,2))</f>
        <v>#N/A</v>
      </c>
      <c r="W574" t="str">
        <f t="shared" si="72"/>
        <v/>
      </c>
      <c r="X574" t="e">
        <f t="shared" si="73"/>
        <v>#N/A</v>
      </c>
      <c r="Y574" t="str">
        <f>IF(D574="","",団体設定!$B$7)</f>
        <v/>
      </c>
      <c r="Z574" t="str">
        <f>IF(D574="","",団体設定!$B$8)</f>
        <v/>
      </c>
    </row>
    <row r="575" spans="1:26" x14ac:dyDescent="0.15">
      <c r="A575">
        <v>574</v>
      </c>
      <c r="B575" s="1" t="str">
        <f>IF(D575="","",'超上級(十一段～)'!B130)</f>
        <v/>
      </c>
      <c r="C575" s="1" t="str">
        <f>IF(D575="","",'超上級(十一段～)'!C130)</f>
        <v/>
      </c>
      <c r="D575" t="str">
        <f>'超上級(十一段～)'!D130&amp;'超上級(十一段～)'!E130</f>
        <v/>
      </c>
      <c r="E575" t="str">
        <f>IF(D575="","",'超上級(十一段～)'!F130&amp;"/"&amp;'超上級(十一段～)'!H130&amp;"/"&amp;'超上級(十一段～)'!J130)</f>
        <v/>
      </c>
      <c r="F575" s="34" t="str">
        <f>IF(D575="","",団体設定!$B$5&amp;"年"&amp;団体設定!$D$5&amp;団体設定!$E$5&amp;団体設定!$F$5&amp;団体設定!$G$5)</f>
        <v/>
      </c>
      <c r="G575" s="33" t="str">
        <f t="shared" si="67"/>
        <v/>
      </c>
      <c r="H575" t="str">
        <f>'超上級(十一段～)'!Z130</f>
        <v/>
      </c>
      <c r="I575" t="str">
        <f>IF(D575="","",VLOOKUP(H575,計算!$B$16:$C$219,2,FALSE))</f>
        <v/>
      </c>
      <c r="J575" s="44" t="s">
        <v>68</v>
      </c>
      <c r="K575">
        <f t="shared" si="68"/>
        <v>0</v>
      </c>
      <c r="L575" s="52" t="e">
        <f t="shared" si="69"/>
        <v>#VALUE!</v>
      </c>
      <c r="M575" t="e">
        <f t="shared" si="70"/>
        <v>#VALUE!</v>
      </c>
      <c r="N575" t="str">
        <f t="shared" si="71"/>
        <v/>
      </c>
      <c r="O575" s="34" t="str">
        <f t="shared" si="74"/>
        <v/>
      </c>
      <c r="P575" s="34">
        <f>IF(H575="不合格","",'超上級(十一段～)'!D130)</f>
        <v>0</v>
      </c>
      <c r="Q575" s="34">
        <f>IF(H575="不合格","",'超上級(十一段～)'!E130)</f>
        <v>0</v>
      </c>
      <c r="R575" s="34">
        <f>IF(H575="不合格","",'超上級(十一段～)'!F130)</f>
        <v>0</v>
      </c>
      <c r="S575" s="34">
        <f>IF(H575="不合格","",'超上級(十一段～)'!H130)</f>
        <v>0</v>
      </c>
      <c r="T575" s="34">
        <f>IF(H575="不合格","",'超上級(十一段～)'!J130)</f>
        <v>0</v>
      </c>
      <c r="U575" t="e">
        <f>IF(H575="不合格",0,VLOOKUP(H575,計算!$U$2:$V$62,2,FALSE))</f>
        <v>#N/A</v>
      </c>
      <c r="V575" t="e">
        <f>IF(U575=0,"不合格",VLOOKUP(U575,計算!$T$3:$V$63,2))</f>
        <v>#N/A</v>
      </c>
      <c r="W575" t="str">
        <f t="shared" si="72"/>
        <v/>
      </c>
      <c r="X575" t="e">
        <f t="shared" si="73"/>
        <v>#N/A</v>
      </c>
      <c r="Y575" t="str">
        <f>IF(D575="","",団体設定!$B$7)</f>
        <v/>
      </c>
      <c r="Z575" t="str">
        <f>IF(D575="","",団体設定!$B$8)</f>
        <v/>
      </c>
    </row>
    <row r="576" spans="1:26" x14ac:dyDescent="0.15">
      <c r="A576">
        <v>575</v>
      </c>
      <c r="B576" s="1" t="str">
        <f>IF(D576="","",'超上級(十一段～)'!B131)</f>
        <v/>
      </c>
      <c r="C576" s="1" t="str">
        <f>IF(D576="","",'超上級(十一段～)'!C131)</f>
        <v/>
      </c>
      <c r="D576" t="str">
        <f>'超上級(十一段～)'!D131&amp;'超上級(十一段～)'!E131</f>
        <v/>
      </c>
      <c r="E576" t="str">
        <f>IF(D576="","",'超上級(十一段～)'!F131&amp;"/"&amp;'超上級(十一段～)'!H131&amp;"/"&amp;'超上級(十一段～)'!J131)</f>
        <v/>
      </c>
      <c r="F576" s="34" t="str">
        <f>IF(D576="","",団体設定!$B$5&amp;"年"&amp;団体設定!$D$5&amp;団体設定!$E$5&amp;団体設定!$F$5&amp;団体設定!$G$5)</f>
        <v/>
      </c>
      <c r="G576" s="33" t="str">
        <f t="shared" si="67"/>
        <v/>
      </c>
      <c r="H576" t="str">
        <f>'超上級(十一段～)'!Z131</f>
        <v/>
      </c>
      <c r="I576" t="str">
        <f>IF(D576="","",VLOOKUP(H576,計算!$B$16:$C$219,2,FALSE))</f>
        <v/>
      </c>
      <c r="J576" s="44" t="s">
        <v>68</v>
      </c>
      <c r="K576">
        <f t="shared" si="68"/>
        <v>0</v>
      </c>
      <c r="L576" s="52" t="e">
        <f t="shared" si="69"/>
        <v>#VALUE!</v>
      </c>
      <c r="M576" t="e">
        <f t="shared" si="70"/>
        <v>#VALUE!</v>
      </c>
      <c r="N576" t="str">
        <f t="shared" si="71"/>
        <v/>
      </c>
      <c r="O576" s="34" t="str">
        <f t="shared" si="74"/>
        <v/>
      </c>
      <c r="P576" s="34">
        <f>IF(H576="不合格","",'超上級(十一段～)'!D131)</f>
        <v>0</v>
      </c>
      <c r="Q576" s="34">
        <f>IF(H576="不合格","",'超上級(十一段～)'!E131)</f>
        <v>0</v>
      </c>
      <c r="R576" s="34">
        <f>IF(H576="不合格","",'超上級(十一段～)'!F131)</f>
        <v>0</v>
      </c>
      <c r="S576" s="34">
        <f>IF(H576="不合格","",'超上級(十一段～)'!H131)</f>
        <v>0</v>
      </c>
      <c r="T576" s="34">
        <f>IF(H576="不合格","",'超上級(十一段～)'!J131)</f>
        <v>0</v>
      </c>
      <c r="U576" t="e">
        <f>IF(H576="不合格",0,VLOOKUP(H576,計算!$U$2:$V$62,2,FALSE))</f>
        <v>#N/A</v>
      </c>
      <c r="V576" t="e">
        <f>IF(U576=0,"不合格",VLOOKUP(U576,計算!$T$3:$V$63,2))</f>
        <v>#N/A</v>
      </c>
      <c r="W576" t="str">
        <f t="shared" si="72"/>
        <v/>
      </c>
      <c r="X576" t="e">
        <f t="shared" si="73"/>
        <v>#N/A</v>
      </c>
      <c r="Y576" t="str">
        <f>IF(D576="","",団体設定!$B$7)</f>
        <v/>
      </c>
      <c r="Z576" t="str">
        <f>IF(D576="","",団体設定!$B$8)</f>
        <v/>
      </c>
    </row>
    <row r="577" spans="1:26" x14ac:dyDescent="0.15">
      <c r="A577">
        <v>576</v>
      </c>
      <c r="B577" s="1" t="str">
        <f>IF(D577="","",'超上級(十一段～)'!B132)</f>
        <v/>
      </c>
      <c r="C577" s="1" t="str">
        <f>IF(D577="","",'超上級(十一段～)'!C132)</f>
        <v/>
      </c>
      <c r="D577" t="str">
        <f>'超上級(十一段～)'!D132&amp;'超上級(十一段～)'!E132</f>
        <v/>
      </c>
      <c r="E577" t="str">
        <f>IF(D577="","",'超上級(十一段～)'!F132&amp;"/"&amp;'超上級(十一段～)'!H132&amp;"/"&amp;'超上級(十一段～)'!J132)</f>
        <v/>
      </c>
      <c r="F577" s="34" t="str">
        <f>IF(D577="","",団体設定!$B$5&amp;"年"&amp;団体設定!$D$5&amp;団体設定!$E$5&amp;団体設定!$F$5&amp;団体設定!$G$5)</f>
        <v/>
      </c>
      <c r="G577" s="33" t="str">
        <f t="shared" si="67"/>
        <v/>
      </c>
      <c r="H577" t="str">
        <f>'超上級(十一段～)'!Z132</f>
        <v/>
      </c>
      <c r="I577" t="str">
        <f>IF(D577="","",VLOOKUP(H577,計算!$B$16:$C$219,2,FALSE))</f>
        <v/>
      </c>
      <c r="J577" s="44" t="s">
        <v>68</v>
      </c>
      <c r="K577">
        <f t="shared" si="68"/>
        <v>0</v>
      </c>
      <c r="L577" s="52" t="e">
        <f t="shared" si="69"/>
        <v>#VALUE!</v>
      </c>
      <c r="M577" t="e">
        <f t="shared" si="70"/>
        <v>#VALUE!</v>
      </c>
      <c r="N577" t="str">
        <f t="shared" si="71"/>
        <v/>
      </c>
      <c r="O577" s="34" t="str">
        <f t="shared" si="74"/>
        <v/>
      </c>
      <c r="P577" s="34">
        <f>IF(H577="不合格","",'超上級(十一段～)'!D132)</f>
        <v>0</v>
      </c>
      <c r="Q577" s="34">
        <f>IF(H577="不合格","",'超上級(十一段～)'!E132)</f>
        <v>0</v>
      </c>
      <c r="R577" s="34">
        <f>IF(H577="不合格","",'超上級(十一段～)'!F132)</f>
        <v>0</v>
      </c>
      <c r="S577" s="34">
        <f>IF(H577="不合格","",'超上級(十一段～)'!H132)</f>
        <v>0</v>
      </c>
      <c r="T577" s="34">
        <f>IF(H577="不合格","",'超上級(十一段～)'!J132)</f>
        <v>0</v>
      </c>
      <c r="U577" t="e">
        <f>IF(H577="不合格",0,VLOOKUP(H577,計算!$U$2:$V$62,2,FALSE))</f>
        <v>#N/A</v>
      </c>
      <c r="V577" t="e">
        <f>IF(U577=0,"不合格",VLOOKUP(U577,計算!$T$3:$V$63,2))</f>
        <v>#N/A</v>
      </c>
      <c r="W577" t="str">
        <f t="shared" si="72"/>
        <v/>
      </c>
      <c r="X577" t="e">
        <f t="shared" si="73"/>
        <v>#N/A</v>
      </c>
      <c r="Y577" t="str">
        <f>IF(D577="","",団体設定!$B$7)</f>
        <v/>
      </c>
      <c r="Z577" t="str">
        <f>IF(D577="","",団体設定!$B$8)</f>
        <v/>
      </c>
    </row>
    <row r="578" spans="1:26" x14ac:dyDescent="0.15">
      <c r="A578">
        <v>577</v>
      </c>
      <c r="B578" s="1" t="str">
        <f>IF(D578="","",'超上級(十一段～)'!B133)</f>
        <v/>
      </c>
      <c r="C578" s="1" t="str">
        <f>IF(D578="","",'超上級(十一段～)'!C133)</f>
        <v/>
      </c>
      <c r="D578" t="str">
        <f>'超上級(十一段～)'!D133&amp;'超上級(十一段～)'!E133</f>
        <v/>
      </c>
      <c r="E578" t="str">
        <f>IF(D578="","",'超上級(十一段～)'!F133&amp;"/"&amp;'超上級(十一段～)'!H133&amp;"/"&amp;'超上級(十一段～)'!J133)</f>
        <v/>
      </c>
      <c r="F578" s="34" t="str">
        <f>IF(D578="","",団体設定!$B$5&amp;"年"&amp;団体設定!$D$5&amp;団体設定!$E$5&amp;団体設定!$F$5&amp;団体設定!$G$5)</f>
        <v/>
      </c>
      <c r="G578" s="33" t="str">
        <f t="shared" ref="G578:G601" si="75">IF(D578="","",DATEVALUE(F578))</f>
        <v/>
      </c>
      <c r="H578" t="str">
        <f>'超上級(十一段～)'!Z133</f>
        <v/>
      </c>
      <c r="I578" t="str">
        <f>IF(D578="","",VLOOKUP(H578,計算!$B$16:$C$219,2,FALSE))</f>
        <v/>
      </c>
      <c r="J578" s="44" t="s">
        <v>68</v>
      </c>
      <c r="K578">
        <f t="shared" ref="K578:K601" si="76">IF(D578="",0,1)</f>
        <v>0</v>
      </c>
      <c r="L578" s="52" t="e">
        <f t="shared" ref="L578:L601" si="77">DATESTRING(E578)</f>
        <v>#VALUE!</v>
      </c>
      <c r="M578" t="e">
        <f t="shared" ref="M578:M601" si="78">TEXT(L578,"ggge年m月d日")&amp;"生"</f>
        <v>#VALUE!</v>
      </c>
      <c r="N578" t="str">
        <f t="shared" ref="N578:N601" si="79">IF(H578="不合格","",B578)</f>
        <v/>
      </c>
      <c r="O578" s="34" t="str">
        <f t="shared" si="74"/>
        <v/>
      </c>
      <c r="P578" s="34">
        <f>IF(H578="不合格","",'超上級(十一段～)'!D133)</f>
        <v>0</v>
      </c>
      <c r="Q578" s="34">
        <f>IF(H578="不合格","",'超上級(十一段～)'!E133)</f>
        <v>0</v>
      </c>
      <c r="R578" s="34">
        <f>IF(H578="不合格","",'超上級(十一段～)'!F133)</f>
        <v>0</v>
      </c>
      <c r="S578" s="34">
        <f>IF(H578="不合格","",'超上級(十一段～)'!H133)</f>
        <v>0</v>
      </c>
      <c r="T578" s="34">
        <f>IF(H578="不合格","",'超上級(十一段～)'!J133)</f>
        <v>0</v>
      </c>
      <c r="U578" t="e">
        <f>IF(H578="不合格",0,VLOOKUP(H578,計算!$U$2:$V$62,2,FALSE))</f>
        <v>#N/A</v>
      </c>
      <c r="V578" t="e">
        <f>IF(U578=0,"不合格",VLOOKUP(U578,計算!$T$3:$V$63,2))</f>
        <v>#N/A</v>
      </c>
      <c r="W578" t="str">
        <f t="shared" ref="W578:W601" si="80">H578</f>
        <v/>
      </c>
      <c r="X578" t="e">
        <f t="shared" ref="X578:X601" si="81">IF(W578=V578,0,1)</f>
        <v>#N/A</v>
      </c>
      <c r="Y578" t="str">
        <f>IF(D578="","",団体設定!$B$7)</f>
        <v/>
      </c>
      <c r="Z578" t="str">
        <f>IF(D578="","",団体設定!$B$8)</f>
        <v/>
      </c>
    </row>
    <row r="579" spans="1:26" x14ac:dyDescent="0.15">
      <c r="A579">
        <v>578</v>
      </c>
      <c r="B579" s="1" t="str">
        <f>IF(D579="","",'超上級(十一段～)'!B134)</f>
        <v/>
      </c>
      <c r="C579" s="1" t="str">
        <f>IF(D579="","",'超上級(十一段～)'!C134)</f>
        <v/>
      </c>
      <c r="D579" t="str">
        <f>'超上級(十一段～)'!D134&amp;'超上級(十一段～)'!E134</f>
        <v/>
      </c>
      <c r="E579" t="str">
        <f>IF(D579="","",'超上級(十一段～)'!F134&amp;"/"&amp;'超上級(十一段～)'!H134&amp;"/"&amp;'超上級(十一段～)'!J134)</f>
        <v/>
      </c>
      <c r="F579" s="34" t="str">
        <f>IF(D579="","",団体設定!$B$5&amp;"年"&amp;団体設定!$D$5&amp;団体設定!$E$5&amp;団体設定!$F$5&amp;団体設定!$G$5)</f>
        <v/>
      </c>
      <c r="G579" s="33" t="str">
        <f t="shared" si="75"/>
        <v/>
      </c>
      <c r="H579" t="str">
        <f>'超上級(十一段～)'!Z134</f>
        <v/>
      </c>
      <c r="I579" t="str">
        <f>IF(D579="","",VLOOKUP(H579,計算!$B$16:$C$219,2,FALSE))</f>
        <v/>
      </c>
      <c r="J579" s="44" t="s">
        <v>68</v>
      </c>
      <c r="K579">
        <f t="shared" si="76"/>
        <v>0</v>
      </c>
      <c r="L579" s="52" t="e">
        <f t="shared" si="77"/>
        <v>#VALUE!</v>
      </c>
      <c r="M579" t="e">
        <f t="shared" si="78"/>
        <v>#VALUE!</v>
      </c>
      <c r="N579" t="str">
        <f t="shared" si="79"/>
        <v/>
      </c>
      <c r="O579" s="34" t="str">
        <f t="shared" si="74"/>
        <v/>
      </c>
      <c r="P579" s="34">
        <f>IF(H579="不合格","",'超上級(十一段～)'!D134)</f>
        <v>0</v>
      </c>
      <c r="Q579" s="34">
        <f>IF(H579="不合格","",'超上級(十一段～)'!E134)</f>
        <v>0</v>
      </c>
      <c r="R579" s="34">
        <f>IF(H579="不合格","",'超上級(十一段～)'!F134)</f>
        <v>0</v>
      </c>
      <c r="S579" s="34">
        <f>IF(H579="不合格","",'超上級(十一段～)'!H134)</f>
        <v>0</v>
      </c>
      <c r="T579" s="34">
        <f>IF(H579="不合格","",'超上級(十一段～)'!J134)</f>
        <v>0</v>
      </c>
      <c r="U579" t="e">
        <f>IF(H579="不合格",0,VLOOKUP(H579,計算!$U$2:$V$62,2,FALSE))</f>
        <v>#N/A</v>
      </c>
      <c r="V579" t="e">
        <f>IF(U579=0,"不合格",VLOOKUP(U579,計算!$T$3:$V$63,2))</f>
        <v>#N/A</v>
      </c>
      <c r="W579" t="str">
        <f t="shared" si="80"/>
        <v/>
      </c>
      <c r="X579" t="e">
        <f t="shared" si="81"/>
        <v>#N/A</v>
      </c>
      <c r="Y579" t="str">
        <f>IF(D579="","",団体設定!$B$7)</f>
        <v/>
      </c>
      <c r="Z579" t="str">
        <f>IF(D579="","",団体設定!$B$8)</f>
        <v/>
      </c>
    </row>
    <row r="580" spans="1:26" x14ac:dyDescent="0.15">
      <c r="A580">
        <v>579</v>
      </c>
      <c r="B580" s="1" t="str">
        <f>IF(D580="","",'超上級(十一段～)'!B135)</f>
        <v/>
      </c>
      <c r="C580" s="1" t="str">
        <f>IF(D580="","",'超上級(十一段～)'!C135)</f>
        <v/>
      </c>
      <c r="D580" t="str">
        <f>'超上級(十一段～)'!D135&amp;'超上級(十一段～)'!E135</f>
        <v/>
      </c>
      <c r="E580" t="str">
        <f>IF(D580="","",'超上級(十一段～)'!F135&amp;"/"&amp;'超上級(十一段～)'!H135&amp;"/"&amp;'超上級(十一段～)'!J135)</f>
        <v/>
      </c>
      <c r="F580" s="34" t="str">
        <f>IF(D580="","",団体設定!$B$5&amp;"年"&amp;団体設定!$D$5&amp;団体設定!$E$5&amp;団体設定!$F$5&amp;団体設定!$G$5)</f>
        <v/>
      </c>
      <c r="G580" s="33" t="str">
        <f t="shared" si="75"/>
        <v/>
      </c>
      <c r="H580" t="str">
        <f>'超上級(十一段～)'!Z135</f>
        <v/>
      </c>
      <c r="I580" t="str">
        <f>IF(D580="","",VLOOKUP(H580,計算!$B$16:$C$219,2,FALSE))</f>
        <v/>
      </c>
      <c r="J580" s="44" t="s">
        <v>68</v>
      </c>
      <c r="K580">
        <f t="shared" si="76"/>
        <v>0</v>
      </c>
      <c r="L580" s="52" t="e">
        <f t="shared" si="77"/>
        <v>#VALUE!</v>
      </c>
      <c r="M580" t="e">
        <f t="shared" si="78"/>
        <v>#VALUE!</v>
      </c>
      <c r="N580" t="str">
        <f t="shared" si="79"/>
        <v/>
      </c>
      <c r="O580" s="34" t="str">
        <f t="shared" si="74"/>
        <v/>
      </c>
      <c r="P580" s="34">
        <f>IF(H580="不合格","",'超上級(十一段～)'!D135)</f>
        <v>0</v>
      </c>
      <c r="Q580" s="34">
        <f>IF(H580="不合格","",'超上級(十一段～)'!E135)</f>
        <v>0</v>
      </c>
      <c r="R580" s="34">
        <f>IF(H580="不合格","",'超上級(十一段～)'!F135)</f>
        <v>0</v>
      </c>
      <c r="S580" s="34">
        <f>IF(H580="不合格","",'超上級(十一段～)'!H135)</f>
        <v>0</v>
      </c>
      <c r="T580" s="34">
        <f>IF(H580="不合格","",'超上級(十一段～)'!J135)</f>
        <v>0</v>
      </c>
      <c r="U580" t="e">
        <f>IF(H580="不合格",0,VLOOKUP(H580,計算!$U$2:$V$62,2,FALSE))</f>
        <v>#N/A</v>
      </c>
      <c r="V580" t="e">
        <f>IF(U580=0,"不合格",VLOOKUP(U580,計算!$T$3:$V$63,2))</f>
        <v>#N/A</v>
      </c>
      <c r="W580" t="str">
        <f t="shared" si="80"/>
        <v/>
      </c>
      <c r="X580" t="e">
        <f t="shared" si="81"/>
        <v>#N/A</v>
      </c>
      <c r="Y580" t="str">
        <f>IF(D580="","",団体設定!$B$7)</f>
        <v/>
      </c>
      <c r="Z580" t="str">
        <f>IF(D580="","",団体設定!$B$8)</f>
        <v/>
      </c>
    </row>
    <row r="581" spans="1:26" x14ac:dyDescent="0.15">
      <c r="A581">
        <v>580</v>
      </c>
      <c r="B581" s="1" t="str">
        <f>IF(D581="","",'超上級(十一段～)'!B136)</f>
        <v/>
      </c>
      <c r="C581" s="1" t="str">
        <f>IF(D581="","",'超上級(十一段～)'!C136)</f>
        <v/>
      </c>
      <c r="D581" t="str">
        <f>'超上級(十一段～)'!D136&amp;'超上級(十一段～)'!E136</f>
        <v/>
      </c>
      <c r="E581" t="str">
        <f>IF(D581="","",'超上級(十一段～)'!F136&amp;"/"&amp;'超上級(十一段～)'!H136&amp;"/"&amp;'超上級(十一段～)'!J136)</f>
        <v/>
      </c>
      <c r="F581" s="34" t="str">
        <f>IF(D581="","",団体設定!$B$5&amp;"年"&amp;団体設定!$D$5&amp;団体設定!$E$5&amp;団体設定!$F$5&amp;団体設定!$G$5)</f>
        <v/>
      </c>
      <c r="G581" s="33" t="str">
        <f t="shared" si="75"/>
        <v/>
      </c>
      <c r="H581" t="str">
        <f>'超上級(十一段～)'!Z136</f>
        <v/>
      </c>
      <c r="I581" t="str">
        <f>IF(D581="","",VLOOKUP(H581,計算!$B$16:$C$219,2,FALSE))</f>
        <v/>
      </c>
      <c r="J581" s="44" t="s">
        <v>68</v>
      </c>
      <c r="K581">
        <f t="shared" si="76"/>
        <v>0</v>
      </c>
      <c r="L581" s="52" t="e">
        <f t="shared" si="77"/>
        <v>#VALUE!</v>
      </c>
      <c r="M581" t="e">
        <f t="shared" si="78"/>
        <v>#VALUE!</v>
      </c>
      <c r="N581" t="str">
        <f t="shared" si="79"/>
        <v/>
      </c>
      <c r="O581" s="34" t="str">
        <f t="shared" si="74"/>
        <v/>
      </c>
      <c r="P581" s="34">
        <f>IF(H581="不合格","",'超上級(十一段～)'!D136)</f>
        <v>0</v>
      </c>
      <c r="Q581" s="34">
        <f>IF(H581="不合格","",'超上級(十一段～)'!E136)</f>
        <v>0</v>
      </c>
      <c r="R581" s="34">
        <f>IF(H581="不合格","",'超上級(十一段～)'!F136)</f>
        <v>0</v>
      </c>
      <c r="S581" s="34">
        <f>IF(H581="不合格","",'超上級(十一段～)'!H136)</f>
        <v>0</v>
      </c>
      <c r="T581" s="34">
        <f>IF(H581="不合格","",'超上級(十一段～)'!J136)</f>
        <v>0</v>
      </c>
      <c r="U581" t="e">
        <f>IF(H581="不合格",0,VLOOKUP(H581,計算!$U$2:$V$62,2,FALSE))</f>
        <v>#N/A</v>
      </c>
      <c r="V581" t="e">
        <f>IF(U581=0,"不合格",VLOOKUP(U581,計算!$T$3:$V$63,2))</f>
        <v>#N/A</v>
      </c>
      <c r="W581" t="str">
        <f t="shared" si="80"/>
        <v/>
      </c>
      <c r="X581" t="e">
        <f t="shared" si="81"/>
        <v>#N/A</v>
      </c>
      <c r="Y581" t="str">
        <f>IF(D581="","",団体設定!$B$7)</f>
        <v/>
      </c>
      <c r="Z581" t="str">
        <f>IF(D581="","",団体設定!$B$8)</f>
        <v/>
      </c>
    </row>
    <row r="582" spans="1:26" x14ac:dyDescent="0.15">
      <c r="A582">
        <v>581</v>
      </c>
      <c r="B582" s="1" t="str">
        <f>IF(D582="","",'超上級(十一段～)'!B137)</f>
        <v/>
      </c>
      <c r="C582" s="1" t="str">
        <f>IF(D582="","",'超上級(十一段～)'!C137)</f>
        <v/>
      </c>
      <c r="D582" t="str">
        <f>'超上級(十一段～)'!D137&amp;'超上級(十一段～)'!E137</f>
        <v/>
      </c>
      <c r="E582" t="str">
        <f>IF(D582="","",'超上級(十一段～)'!F137&amp;"/"&amp;'超上級(十一段～)'!H137&amp;"/"&amp;'超上級(十一段～)'!J137)</f>
        <v/>
      </c>
      <c r="F582" s="34" t="str">
        <f>IF(D582="","",団体設定!$B$5&amp;"年"&amp;団体設定!$D$5&amp;団体設定!$E$5&amp;団体設定!$F$5&amp;団体設定!$G$5)</f>
        <v/>
      </c>
      <c r="G582" s="33" t="str">
        <f t="shared" si="75"/>
        <v/>
      </c>
      <c r="H582" t="str">
        <f>'超上級(十一段～)'!Z137</f>
        <v/>
      </c>
      <c r="I582" t="str">
        <f>IF(D582="","",VLOOKUP(H582,計算!$B$16:$C$219,2,FALSE))</f>
        <v/>
      </c>
      <c r="J582" s="44" t="s">
        <v>68</v>
      </c>
      <c r="K582">
        <f t="shared" si="76"/>
        <v>0</v>
      </c>
      <c r="L582" s="52" t="e">
        <f t="shared" si="77"/>
        <v>#VALUE!</v>
      </c>
      <c r="M582" t="e">
        <f t="shared" si="78"/>
        <v>#VALUE!</v>
      </c>
      <c r="N582" t="str">
        <f t="shared" si="79"/>
        <v/>
      </c>
      <c r="O582" s="34" t="str">
        <f t="shared" si="74"/>
        <v/>
      </c>
      <c r="P582" s="34">
        <f>IF(H582="不合格","",'超上級(十一段～)'!D137)</f>
        <v>0</v>
      </c>
      <c r="Q582" s="34">
        <f>IF(H582="不合格","",'超上級(十一段～)'!E137)</f>
        <v>0</v>
      </c>
      <c r="R582" s="34">
        <f>IF(H582="不合格","",'超上級(十一段～)'!F137)</f>
        <v>0</v>
      </c>
      <c r="S582" s="34">
        <f>IF(H582="不合格","",'超上級(十一段～)'!H137)</f>
        <v>0</v>
      </c>
      <c r="T582" s="34">
        <f>IF(H582="不合格","",'超上級(十一段～)'!J137)</f>
        <v>0</v>
      </c>
      <c r="U582" t="e">
        <f>IF(H582="不合格",0,VLOOKUP(H582,計算!$U$2:$V$62,2,FALSE))</f>
        <v>#N/A</v>
      </c>
      <c r="V582" t="e">
        <f>IF(U582=0,"不合格",VLOOKUP(U582,計算!$T$3:$V$63,2))</f>
        <v>#N/A</v>
      </c>
      <c r="W582" t="str">
        <f t="shared" si="80"/>
        <v/>
      </c>
      <c r="X582" t="e">
        <f t="shared" si="81"/>
        <v>#N/A</v>
      </c>
      <c r="Y582" t="str">
        <f>IF(D582="","",団体設定!$B$7)</f>
        <v/>
      </c>
      <c r="Z582" t="str">
        <f>IF(D582="","",団体設定!$B$8)</f>
        <v/>
      </c>
    </row>
    <row r="583" spans="1:26" x14ac:dyDescent="0.15">
      <c r="A583">
        <v>582</v>
      </c>
      <c r="B583" s="1" t="str">
        <f>IF(D583="","",'超上級(十一段～)'!B138)</f>
        <v/>
      </c>
      <c r="C583" s="1" t="str">
        <f>IF(D583="","",'超上級(十一段～)'!C138)</f>
        <v/>
      </c>
      <c r="D583" t="str">
        <f>'超上級(十一段～)'!D138&amp;'超上級(十一段～)'!E138</f>
        <v/>
      </c>
      <c r="E583" t="str">
        <f>IF(D583="","",'超上級(十一段～)'!F138&amp;"/"&amp;'超上級(十一段～)'!H138&amp;"/"&amp;'超上級(十一段～)'!J138)</f>
        <v/>
      </c>
      <c r="F583" s="34" t="str">
        <f>IF(D583="","",団体設定!$B$5&amp;"年"&amp;団体設定!$D$5&amp;団体設定!$E$5&amp;団体設定!$F$5&amp;団体設定!$G$5)</f>
        <v/>
      </c>
      <c r="G583" s="33" t="str">
        <f t="shared" si="75"/>
        <v/>
      </c>
      <c r="H583" t="str">
        <f>'超上級(十一段～)'!Z138</f>
        <v/>
      </c>
      <c r="I583" t="str">
        <f>IF(D583="","",VLOOKUP(H583,計算!$B$16:$C$219,2,FALSE))</f>
        <v/>
      </c>
      <c r="J583" s="44" t="s">
        <v>68</v>
      </c>
      <c r="K583">
        <f t="shared" si="76"/>
        <v>0</v>
      </c>
      <c r="L583" s="52" t="e">
        <f t="shared" si="77"/>
        <v>#VALUE!</v>
      </c>
      <c r="M583" t="e">
        <f t="shared" si="78"/>
        <v>#VALUE!</v>
      </c>
      <c r="N583" t="str">
        <f t="shared" si="79"/>
        <v/>
      </c>
      <c r="O583" s="34" t="str">
        <f t="shared" si="74"/>
        <v/>
      </c>
      <c r="P583" s="34">
        <f>IF(H583="不合格","",'超上級(十一段～)'!D138)</f>
        <v>0</v>
      </c>
      <c r="Q583" s="34">
        <f>IF(H583="不合格","",'超上級(十一段～)'!E138)</f>
        <v>0</v>
      </c>
      <c r="R583" s="34">
        <f>IF(H583="不合格","",'超上級(十一段～)'!F138)</f>
        <v>0</v>
      </c>
      <c r="S583" s="34">
        <f>IF(H583="不合格","",'超上級(十一段～)'!H138)</f>
        <v>0</v>
      </c>
      <c r="T583" s="34">
        <f>IF(H583="不合格","",'超上級(十一段～)'!J138)</f>
        <v>0</v>
      </c>
      <c r="U583" t="e">
        <f>IF(H583="不合格",0,VLOOKUP(H583,計算!$U$2:$V$62,2,FALSE))</f>
        <v>#N/A</v>
      </c>
      <c r="V583" t="e">
        <f>IF(U583=0,"不合格",VLOOKUP(U583,計算!$T$3:$V$63,2))</f>
        <v>#N/A</v>
      </c>
      <c r="W583" t="str">
        <f t="shared" si="80"/>
        <v/>
      </c>
      <c r="X583" t="e">
        <f t="shared" si="81"/>
        <v>#N/A</v>
      </c>
      <c r="Y583" t="str">
        <f>IF(D583="","",団体設定!$B$7)</f>
        <v/>
      </c>
      <c r="Z583" t="str">
        <f>IF(D583="","",団体設定!$B$8)</f>
        <v/>
      </c>
    </row>
    <row r="584" spans="1:26" x14ac:dyDescent="0.15">
      <c r="A584">
        <v>583</v>
      </c>
      <c r="B584" s="1" t="str">
        <f>IF(D584="","",'超上級(十一段～)'!B139)</f>
        <v/>
      </c>
      <c r="C584" s="1" t="str">
        <f>IF(D584="","",'超上級(十一段～)'!C139)</f>
        <v/>
      </c>
      <c r="D584" t="str">
        <f>'超上級(十一段～)'!D139&amp;'超上級(十一段～)'!E139</f>
        <v/>
      </c>
      <c r="E584" t="str">
        <f>IF(D584="","",'超上級(十一段～)'!F139&amp;"/"&amp;'超上級(十一段～)'!H139&amp;"/"&amp;'超上級(十一段～)'!J139)</f>
        <v/>
      </c>
      <c r="F584" s="34" t="str">
        <f>IF(D584="","",団体設定!$B$5&amp;"年"&amp;団体設定!$D$5&amp;団体設定!$E$5&amp;団体設定!$F$5&amp;団体設定!$G$5)</f>
        <v/>
      </c>
      <c r="G584" s="33" t="str">
        <f t="shared" si="75"/>
        <v/>
      </c>
      <c r="H584" t="str">
        <f>'超上級(十一段～)'!Z139</f>
        <v/>
      </c>
      <c r="I584" t="str">
        <f>IF(D584="","",VLOOKUP(H584,計算!$B$16:$C$219,2,FALSE))</f>
        <v/>
      </c>
      <c r="J584" s="44" t="s">
        <v>68</v>
      </c>
      <c r="K584">
        <f t="shared" si="76"/>
        <v>0</v>
      </c>
      <c r="L584" s="52" t="e">
        <f t="shared" si="77"/>
        <v>#VALUE!</v>
      </c>
      <c r="M584" t="e">
        <f t="shared" si="78"/>
        <v>#VALUE!</v>
      </c>
      <c r="N584" t="str">
        <f t="shared" si="79"/>
        <v/>
      </c>
      <c r="O584" s="34" t="str">
        <f t="shared" si="74"/>
        <v/>
      </c>
      <c r="P584" s="34">
        <f>IF(H584="不合格","",'超上級(十一段～)'!D139)</f>
        <v>0</v>
      </c>
      <c r="Q584" s="34">
        <f>IF(H584="不合格","",'超上級(十一段～)'!E139)</f>
        <v>0</v>
      </c>
      <c r="R584" s="34">
        <f>IF(H584="不合格","",'超上級(十一段～)'!F139)</f>
        <v>0</v>
      </c>
      <c r="S584" s="34">
        <f>IF(H584="不合格","",'超上級(十一段～)'!H139)</f>
        <v>0</v>
      </c>
      <c r="T584" s="34">
        <f>IF(H584="不合格","",'超上級(十一段～)'!J139)</f>
        <v>0</v>
      </c>
      <c r="U584" t="e">
        <f>IF(H584="不合格",0,VLOOKUP(H584,計算!$U$2:$V$62,2,FALSE))</f>
        <v>#N/A</v>
      </c>
      <c r="V584" t="e">
        <f>IF(U584=0,"不合格",VLOOKUP(U584,計算!$T$3:$V$63,2))</f>
        <v>#N/A</v>
      </c>
      <c r="W584" t="str">
        <f t="shared" si="80"/>
        <v/>
      </c>
      <c r="X584" t="e">
        <f t="shared" si="81"/>
        <v>#N/A</v>
      </c>
      <c r="Y584" t="str">
        <f>IF(D584="","",団体設定!$B$7)</f>
        <v/>
      </c>
      <c r="Z584" t="str">
        <f>IF(D584="","",団体設定!$B$8)</f>
        <v/>
      </c>
    </row>
    <row r="585" spans="1:26" x14ac:dyDescent="0.15">
      <c r="A585">
        <v>584</v>
      </c>
      <c r="B585" s="1" t="str">
        <f>IF(D585="","",'超上級(十一段～)'!B140)</f>
        <v/>
      </c>
      <c r="C585" s="1" t="str">
        <f>IF(D585="","",'超上級(十一段～)'!C140)</f>
        <v/>
      </c>
      <c r="D585" t="str">
        <f>'超上級(十一段～)'!D140&amp;'超上級(十一段～)'!E140</f>
        <v/>
      </c>
      <c r="E585" t="str">
        <f>IF(D585="","",'超上級(十一段～)'!F140&amp;"/"&amp;'超上級(十一段～)'!H140&amp;"/"&amp;'超上級(十一段～)'!J140)</f>
        <v/>
      </c>
      <c r="F585" s="34" t="str">
        <f>IF(D585="","",団体設定!$B$5&amp;"年"&amp;団体設定!$D$5&amp;団体設定!$E$5&amp;団体設定!$F$5&amp;団体設定!$G$5)</f>
        <v/>
      </c>
      <c r="G585" s="33" t="str">
        <f t="shared" si="75"/>
        <v/>
      </c>
      <c r="H585" t="str">
        <f>'超上級(十一段～)'!Z140</f>
        <v/>
      </c>
      <c r="I585" t="str">
        <f>IF(D585="","",VLOOKUP(H585,計算!$B$16:$C$219,2,FALSE))</f>
        <v/>
      </c>
      <c r="J585" s="44" t="s">
        <v>68</v>
      </c>
      <c r="K585">
        <f t="shared" si="76"/>
        <v>0</v>
      </c>
      <c r="L585" s="52" t="e">
        <f t="shared" si="77"/>
        <v>#VALUE!</v>
      </c>
      <c r="M585" t="e">
        <f t="shared" si="78"/>
        <v>#VALUE!</v>
      </c>
      <c r="N585" t="str">
        <f t="shared" si="79"/>
        <v/>
      </c>
      <c r="O585" s="34" t="str">
        <f t="shared" si="74"/>
        <v/>
      </c>
      <c r="P585" s="34">
        <f>IF(H585="不合格","",'超上級(十一段～)'!D140)</f>
        <v>0</v>
      </c>
      <c r="Q585" s="34">
        <f>IF(H585="不合格","",'超上級(十一段～)'!E140)</f>
        <v>0</v>
      </c>
      <c r="R585" s="34">
        <f>IF(H585="不合格","",'超上級(十一段～)'!F140)</f>
        <v>0</v>
      </c>
      <c r="S585" s="34">
        <f>IF(H585="不合格","",'超上級(十一段～)'!H140)</f>
        <v>0</v>
      </c>
      <c r="T585" s="34">
        <f>IF(H585="不合格","",'超上級(十一段～)'!J140)</f>
        <v>0</v>
      </c>
      <c r="U585" t="e">
        <f>IF(H585="不合格",0,VLOOKUP(H585,計算!$U$2:$V$62,2,FALSE))</f>
        <v>#N/A</v>
      </c>
      <c r="V585" t="e">
        <f>IF(U585=0,"不合格",VLOOKUP(U585,計算!$T$3:$V$63,2))</f>
        <v>#N/A</v>
      </c>
      <c r="W585" t="str">
        <f t="shared" si="80"/>
        <v/>
      </c>
      <c r="X585" t="e">
        <f t="shared" si="81"/>
        <v>#N/A</v>
      </c>
      <c r="Y585" t="str">
        <f>IF(D585="","",団体設定!$B$7)</f>
        <v/>
      </c>
      <c r="Z585" t="str">
        <f>IF(D585="","",団体設定!$B$8)</f>
        <v/>
      </c>
    </row>
    <row r="586" spans="1:26" x14ac:dyDescent="0.15">
      <c r="A586">
        <v>585</v>
      </c>
      <c r="B586" s="1" t="str">
        <f>IF(D586="","",'超上級(十一段～)'!B141)</f>
        <v/>
      </c>
      <c r="C586" s="1" t="str">
        <f>IF(D586="","",'超上級(十一段～)'!C141)</f>
        <v/>
      </c>
      <c r="D586" t="str">
        <f>'超上級(十一段～)'!D141&amp;'超上級(十一段～)'!E141</f>
        <v/>
      </c>
      <c r="E586" t="str">
        <f>IF(D586="","",'超上級(十一段～)'!F141&amp;"/"&amp;'超上級(十一段～)'!H141&amp;"/"&amp;'超上級(十一段～)'!J141)</f>
        <v/>
      </c>
      <c r="F586" s="34" t="str">
        <f>IF(D586="","",団体設定!$B$5&amp;"年"&amp;団体設定!$D$5&amp;団体設定!$E$5&amp;団体設定!$F$5&amp;団体設定!$G$5)</f>
        <v/>
      </c>
      <c r="G586" s="33" t="str">
        <f t="shared" si="75"/>
        <v/>
      </c>
      <c r="H586" t="str">
        <f>'超上級(十一段～)'!Z141</f>
        <v/>
      </c>
      <c r="I586" t="str">
        <f>IF(D586="","",VLOOKUP(H586,計算!$B$16:$C$219,2,FALSE))</f>
        <v/>
      </c>
      <c r="J586" s="44" t="s">
        <v>68</v>
      </c>
      <c r="K586">
        <f t="shared" si="76"/>
        <v>0</v>
      </c>
      <c r="L586" s="52" t="e">
        <f t="shared" si="77"/>
        <v>#VALUE!</v>
      </c>
      <c r="M586" t="e">
        <f t="shared" si="78"/>
        <v>#VALUE!</v>
      </c>
      <c r="N586" t="str">
        <f t="shared" si="79"/>
        <v/>
      </c>
      <c r="O586" s="34" t="str">
        <f t="shared" si="74"/>
        <v/>
      </c>
      <c r="P586" s="34">
        <f>IF(H586="不合格","",'超上級(十一段～)'!D141)</f>
        <v>0</v>
      </c>
      <c r="Q586" s="34">
        <f>IF(H586="不合格","",'超上級(十一段～)'!E141)</f>
        <v>0</v>
      </c>
      <c r="R586" s="34">
        <f>IF(H586="不合格","",'超上級(十一段～)'!F141)</f>
        <v>0</v>
      </c>
      <c r="S586" s="34">
        <f>IF(H586="不合格","",'超上級(十一段～)'!H141)</f>
        <v>0</v>
      </c>
      <c r="T586" s="34">
        <f>IF(H586="不合格","",'超上級(十一段～)'!J141)</f>
        <v>0</v>
      </c>
      <c r="U586" t="e">
        <f>IF(H586="不合格",0,VLOOKUP(H586,計算!$U$2:$V$62,2,FALSE))</f>
        <v>#N/A</v>
      </c>
      <c r="V586" t="e">
        <f>IF(U586=0,"不合格",VLOOKUP(U586,計算!$T$3:$V$63,2))</f>
        <v>#N/A</v>
      </c>
      <c r="W586" t="str">
        <f t="shared" si="80"/>
        <v/>
      </c>
      <c r="X586" t="e">
        <f t="shared" si="81"/>
        <v>#N/A</v>
      </c>
      <c r="Y586" t="str">
        <f>IF(D586="","",団体設定!$B$7)</f>
        <v/>
      </c>
      <c r="Z586" t="str">
        <f>IF(D586="","",団体設定!$B$8)</f>
        <v/>
      </c>
    </row>
    <row r="587" spans="1:26" x14ac:dyDescent="0.15">
      <c r="A587">
        <v>586</v>
      </c>
      <c r="B587" s="1" t="str">
        <f>IF(D587="","",'超上級(十一段～)'!B142)</f>
        <v/>
      </c>
      <c r="C587" s="1" t="str">
        <f>IF(D587="","",'超上級(十一段～)'!C142)</f>
        <v/>
      </c>
      <c r="D587" t="str">
        <f>'超上級(十一段～)'!D142&amp;'超上級(十一段～)'!E142</f>
        <v/>
      </c>
      <c r="E587" t="str">
        <f>IF(D587="","",'超上級(十一段～)'!F142&amp;"/"&amp;'超上級(十一段～)'!H142&amp;"/"&amp;'超上級(十一段～)'!J142)</f>
        <v/>
      </c>
      <c r="F587" s="34" t="str">
        <f>IF(D587="","",団体設定!$B$5&amp;"年"&amp;団体設定!$D$5&amp;団体設定!$E$5&amp;団体設定!$F$5&amp;団体設定!$G$5)</f>
        <v/>
      </c>
      <c r="G587" s="33" t="str">
        <f t="shared" si="75"/>
        <v/>
      </c>
      <c r="H587" t="str">
        <f>'超上級(十一段～)'!Z142</f>
        <v/>
      </c>
      <c r="I587" t="str">
        <f>IF(D587="","",VLOOKUP(H587,計算!$B$16:$C$219,2,FALSE))</f>
        <v/>
      </c>
      <c r="J587" s="44" t="s">
        <v>68</v>
      </c>
      <c r="K587">
        <f t="shared" si="76"/>
        <v>0</v>
      </c>
      <c r="L587" s="52" t="e">
        <f t="shared" si="77"/>
        <v>#VALUE!</v>
      </c>
      <c r="M587" t="e">
        <f t="shared" si="78"/>
        <v>#VALUE!</v>
      </c>
      <c r="N587" t="str">
        <f t="shared" si="79"/>
        <v/>
      </c>
      <c r="O587" s="34" t="str">
        <f t="shared" si="74"/>
        <v/>
      </c>
      <c r="P587" s="34">
        <f>IF(H587="不合格","",'超上級(十一段～)'!D142)</f>
        <v>0</v>
      </c>
      <c r="Q587" s="34">
        <f>IF(H587="不合格","",'超上級(十一段～)'!E142)</f>
        <v>0</v>
      </c>
      <c r="R587" s="34">
        <f>IF(H587="不合格","",'超上級(十一段～)'!F142)</f>
        <v>0</v>
      </c>
      <c r="S587" s="34">
        <f>IF(H587="不合格","",'超上級(十一段～)'!H142)</f>
        <v>0</v>
      </c>
      <c r="T587" s="34">
        <f>IF(H587="不合格","",'超上級(十一段～)'!J142)</f>
        <v>0</v>
      </c>
      <c r="U587" t="e">
        <f>IF(H587="不合格",0,VLOOKUP(H587,計算!$U$2:$V$62,2,FALSE))</f>
        <v>#N/A</v>
      </c>
      <c r="V587" t="e">
        <f>IF(U587=0,"不合格",VLOOKUP(U587,計算!$T$3:$V$63,2))</f>
        <v>#N/A</v>
      </c>
      <c r="W587" t="str">
        <f t="shared" si="80"/>
        <v/>
      </c>
      <c r="X587" t="e">
        <f t="shared" si="81"/>
        <v>#N/A</v>
      </c>
      <c r="Y587" t="str">
        <f>IF(D587="","",団体設定!$B$7)</f>
        <v/>
      </c>
      <c r="Z587" t="str">
        <f>IF(D587="","",団体設定!$B$8)</f>
        <v/>
      </c>
    </row>
    <row r="588" spans="1:26" x14ac:dyDescent="0.15">
      <c r="A588">
        <v>587</v>
      </c>
      <c r="B588" s="1" t="str">
        <f>IF(D588="","",'超上級(十一段～)'!B143)</f>
        <v/>
      </c>
      <c r="C588" s="1" t="str">
        <f>IF(D588="","",'超上級(十一段～)'!C143)</f>
        <v/>
      </c>
      <c r="D588" t="str">
        <f>'超上級(十一段～)'!D143&amp;'超上級(十一段～)'!E143</f>
        <v/>
      </c>
      <c r="E588" t="str">
        <f>IF(D588="","",'超上級(十一段～)'!F143&amp;"/"&amp;'超上級(十一段～)'!H143&amp;"/"&amp;'超上級(十一段～)'!J143)</f>
        <v/>
      </c>
      <c r="F588" s="34" t="str">
        <f>IF(D588="","",団体設定!$B$5&amp;"年"&amp;団体設定!$D$5&amp;団体設定!$E$5&amp;団体設定!$F$5&amp;団体設定!$G$5)</f>
        <v/>
      </c>
      <c r="G588" s="33" t="str">
        <f t="shared" si="75"/>
        <v/>
      </c>
      <c r="H588" t="str">
        <f>'超上級(十一段～)'!Z143</f>
        <v/>
      </c>
      <c r="I588" t="str">
        <f>IF(D588="","",VLOOKUP(H588,計算!$B$16:$C$219,2,FALSE))</f>
        <v/>
      </c>
      <c r="J588" s="44" t="s">
        <v>68</v>
      </c>
      <c r="K588">
        <f t="shared" si="76"/>
        <v>0</v>
      </c>
      <c r="L588" s="52" t="e">
        <f t="shared" si="77"/>
        <v>#VALUE!</v>
      </c>
      <c r="M588" t="e">
        <f t="shared" si="78"/>
        <v>#VALUE!</v>
      </c>
      <c r="N588" t="str">
        <f t="shared" si="79"/>
        <v/>
      </c>
      <c r="O588" s="34" t="str">
        <f t="shared" si="74"/>
        <v/>
      </c>
      <c r="P588" s="34">
        <f>IF(H588="不合格","",'超上級(十一段～)'!D143)</f>
        <v>0</v>
      </c>
      <c r="Q588" s="34">
        <f>IF(H588="不合格","",'超上級(十一段～)'!E143)</f>
        <v>0</v>
      </c>
      <c r="R588" s="34">
        <f>IF(H588="不合格","",'超上級(十一段～)'!F143)</f>
        <v>0</v>
      </c>
      <c r="S588" s="34">
        <f>IF(H588="不合格","",'超上級(十一段～)'!H143)</f>
        <v>0</v>
      </c>
      <c r="T588" s="34">
        <f>IF(H588="不合格","",'超上級(十一段～)'!J143)</f>
        <v>0</v>
      </c>
      <c r="U588" t="e">
        <f>IF(H588="不合格",0,VLOOKUP(H588,計算!$U$2:$V$62,2,FALSE))</f>
        <v>#N/A</v>
      </c>
      <c r="V588" t="e">
        <f>IF(U588=0,"不合格",VLOOKUP(U588,計算!$T$3:$V$63,2))</f>
        <v>#N/A</v>
      </c>
      <c r="W588" t="str">
        <f t="shared" si="80"/>
        <v/>
      </c>
      <c r="X588" t="e">
        <f t="shared" si="81"/>
        <v>#N/A</v>
      </c>
      <c r="Y588" t="str">
        <f>IF(D588="","",団体設定!$B$7)</f>
        <v/>
      </c>
      <c r="Z588" t="str">
        <f>IF(D588="","",団体設定!$B$8)</f>
        <v/>
      </c>
    </row>
    <row r="589" spans="1:26" x14ac:dyDescent="0.15">
      <c r="A589">
        <v>588</v>
      </c>
      <c r="B589" s="1" t="str">
        <f>IF(D589="","",'超上級(十一段～)'!B144)</f>
        <v/>
      </c>
      <c r="C589" s="1" t="str">
        <f>IF(D589="","",'超上級(十一段～)'!C144)</f>
        <v/>
      </c>
      <c r="D589" t="str">
        <f>'超上級(十一段～)'!D144&amp;'超上級(十一段～)'!E144</f>
        <v/>
      </c>
      <c r="E589" t="str">
        <f>IF(D589="","",'超上級(十一段～)'!F144&amp;"/"&amp;'超上級(十一段～)'!H144&amp;"/"&amp;'超上級(十一段～)'!J144)</f>
        <v/>
      </c>
      <c r="F589" s="34" t="str">
        <f>IF(D589="","",団体設定!$B$5&amp;"年"&amp;団体設定!$D$5&amp;団体設定!$E$5&amp;団体設定!$F$5&amp;団体設定!$G$5)</f>
        <v/>
      </c>
      <c r="G589" s="33" t="str">
        <f t="shared" si="75"/>
        <v/>
      </c>
      <c r="H589" t="str">
        <f>'超上級(十一段～)'!Z144</f>
        <v/>
      </c>
      <c r="I589" t="str">
        <f>IF(D589="","",VLOOKUP(H589,計算!$B$16:$C$219,2,FALSE))</f>
        <v/>
      </c>
      <c r="J589" s="44" t="s">
        <v>68</v>
      </c>
      <c r="K589">
        <f t="shared" si="76"/>
        <v>0</v>
      </c>
      <c r="L589" s="52" t="e">
        <f t="shared" si="77"/>
        <v>#VALUE!</v>
      </c>
      <c r="M589" t="e">
        <f t="shared" si="78"/>
        <v>#VALUE!</v>
      </c>
      <c r="N589" t="str">
        <f t="shared" si="79"/>
        <v/>
      </c>
      <c r="O589" s="34" t="str">
        <f t="shared" si="74"/>
        <v/>
      </c>
      <c r="P589" s="34">
        <f>IF(H589="不合格","",'超上級(十一段～)'!D144)</f>
        <v>0</v>
      </c>
      <c r="Q589" s="34">
        <f>IF(H589="不合格","",'超上級(十一段～)'!E144)</f>
        <v>0</v>
      </c>
      <c r="R589" s="34">
        <f>IF(H589="不合格","",'超上級(十一段～)'!F144)</f>
        <v>0</v>
      </c>
      <c r="S589" s="34">
        <f>IF(H589="不合格","",'超上級(十一段～)'!H144)</f>
        <v>0</v>
      </c>
      <c r="T589" s="34">
        <f>IF(H589="不合格","",'超上級(十一段～)'!J144)</f>
        <v>0</v>
      </c>
      <c r="U589" t="e">
        <f>IF(H589="不合格",0,VLOOKUP(H589,計算!$U$2:$V$62,2,FALSE))</f>
        <v>#N/A</v>
      </c>
      <c r="V589" t="e">
        <f>IF(U589=0,"不合格",VLOOKUP(U589,計算!$T$3:$V$63,2))</f>
        <v>#N/A</v>
      </c>
      <c r="W589" t="str">
        <f t="shared" si="80"/>
        <v/>
      </c>
      <c r="X589" t="e">
        <f t="shared" si="81"/>
        <v>#N/A</v>
      </c>
      <c r="Y589" t="str">
        <f>IF(D589="","",団体設定!$B$7)</f>
        <v/>
      </c>
      <c r="Z589" t="str">
        <f>IF(D589="","",団体設定!$B$8)</f>
        <v/>
      </c>
    </row>
    <row r="590" spans="1:26" x14ac:dyDescent="0.15">
      <c r="A590">
        <v>589</v>
      </c>
      <c r="B590" s="1" t="str">
        <f>IF(D590="","",'超上級(十一段～)'!B145)</f>
        <v/>
      </c>
      <c r="C590" s="1" t="str">
        <f>IF(D590="","",'超上級(十一段～)'!C145)</f>
        <v/>
      </c>
      <c r="D590" t="str">
        <f>'超上級(十一段～)'!D145&amp;'超上級(十一段～)'!E145</f>
        <v/>
      </c>
      <c r="E590" t="str">
        <f>IF(D590="","",'超上級(十一段～)'!F145&amp;"/"&amp;'超上級(十一段～)'!H145&amp;"/"&amp;'超上級(十一段～)'!J145)</f>
        <v/>
      </c>
      <c r="F590" s="34" t="str">
        <f>IF(D590="","",団体設定!$B$5&amp;"年"&amp;団体設定!$D$5&amp;団体設定!$E$5&amp;団体設定!$F$5&amp;団体設定!$G$5)</f>
        <v/>
      </c>
      <c r="G590" s="33" t="str">
        <f t="shared" si="75"/>
        <v/>
      </c>
      <c r="H590" t="str">
        <f>'超上級(十一段～)'!Z145</f>
        <v/>
      </c>
      <c r="I590" t="str">
        <f>IF(D590="","",VLOOKUP(H590,計算!$B$16:$C$219,2,FALSE))</f>
        <v/>
      </c>
      <c r="J590" s="44" t="s">
        <v>68</v>
      </c>
      <c r="K590">
        <f t="shared" si="76"/>
        <v>0</v>
      </c>
      <c r="L590" s="52" t="e">
        <f t="shared" si="77"/>
        <v>#VALUE!</v>
      </c>
      <c r="M590" t="e">
        <f t="shared" si="78"/>
        <v>#VALUE!</v>
      </c>
      <c r="N590" t="str">
        <f t="shared" si="79"/>
        <v/>
      </c>
      <c r="O590" s="34" t="str">
        <f t="shared" si="74"/>
        <v/>
      </c>
      <c r="P590" s="34">
        <f>IF(H590="不合格","",'超上級(十一段～)'!D145)</f>
        <v>0</v>
      </c>
      <c r="Q590" s="34">
        <f>IF(H590="不合格","",'超上級(十一段～)'!E145)</f>
        <v>0</v>
      </c>
      <c r="R590" s="34">
        <f>IF(H590="不合格","",'超上級(十一段～)'!F145)</f>
        <v>0</v>
      </c>
      <c r="S590" s="34">
        <f>IF(H590="不合格","",'超上級(十一段～)'!H145)</f>
        <v>0</v>
      </c>
      <c r="T590" s="34">
        <f>IF(H590="不合格","",'超上級(十一段～)'!J145)</f>
        <v>0</v>
      </c>
      <c r="U590" t="e">
        <f>IF(H590="不合格",0,VLOOKUP(H590,計算!$U$2:$V$62,2,FALSE))</f>
        <v>#N/A</v>
      </c>
      <c r="V590" t="e">
        <f>IF(U590=0,"不合格",VLOOKUP(U590,計算!$T$3:$V$63,2))</f>
        <v>#N/A</v>
      </c>
      <c r="W590" t="str">
        <f t="shared" si="80"/>
        <v/>
      </c>
      <c r="X590" t="e">
        <f t="shared" si="81"/>
        <v>#N/A</v>
      </c>
      <c r="Y590" t="str">
        <f>IF(D590="","",団体設定!$B$7)</f>
        <v/>
      </c>
      <c r="Z590" t="str">
        <f>IF(D590="","",団体設定!$B$8)</f>
        <v/>
      </c>
    </row>
    <row r="591" spans="1:26" x14ac:dyDescent="0.15">
      <c r="A591">
        <v>590</v>
      </c>
      <c r="B591" s="1" t="str">
        <f>IF(D591="","",'超上級(十一段～)'!B146)</f>
        <v/>
      </c>
      <c r="C591" s="1" t="str">
        <f>IF(D591="","",'超上級(十一段～)'!C146)</f>
        <v/>
      </c>
      <c r="D591" t="str">
        <f>'超上級(十一段～)'!D146&amp;'超上級(十一段～)'!E146</f>
        <v/>
      </c>
      <c r="E591" t="str">
        <f>IF(D591="","",'超上級(十一段～)'!F146&amp;"/"&amp;'超上級(十一段～)'!H146&amp;"/"&amp;'超上級(十一段～)'!J146)</f>
        <v/>
      </c>
      <c r="F591" s="34" t="str">
        <f>IF(D591="","",団体設定!$B$5&amp;"年"&amp;団体設定!$D$5&amp;団体設定!$E$5&amp;団体設定!$F$5&amp;団体設定!$G$5)</f>
        <v/>
      </c>
      <c r="G591" s="33" t="str">
        <f t="shared" si="75"/>
        <v/>
      </c>
      <c r="H591" t="str">
        <f>'超上級(十一段～)'!Z146</f>
        <v/>
      </c>
      <c r="I591" t="str">
        <f>IF(D591="","",VLOOKUP(H591,計算!$B$16:$C$219,2,FALSE))</f>
        <v/>
      </c>
      <c r="J591" s="44" t="s">
        <v>68</v>
      </c>
      <c r="K591">
        <f t="shared" si="76"/>
        <v>0</v>
      </c>
      <c r="L591" s="52" t="e">
        <f t="shared" si="77"/>
        <v>#VALUE!</v>
      </c>
      <c r="M591" t="e">
        <f t="shared" si="78"/>
        <v>#VALUE!</v>
      </c>
      <c r="N591" t="str">
        <f t="shared" si="79"/>
        <v/>
      </c>
      <c r="O591" s="34" t="str">
        <f t="shared" si="74"/>
        <v/>
      </c>
      <c r="P591" s="34">
        <f>IF(H591="不合格","",'超上級(十一段～)'!D146)</f>
        <v>0</v>
      </c>
      <c r="Q591" s="34">
        <f>IF(H591="不合格","",'超上級(十一段～)'!E146)</f>
        <v>0</v>
      </c>
      <c r="R591" s="34">
        <f>IF(H591="不合格","",'超上級(十一段～)'!F146)</f>
        <v>0</v>
      </c>
      <c r="S591" s="34">
        <f>IF(H591="不合格","",'超上級(十一段～)'!H146)</f>
        <v>0</v>
      </c>
      <c r="T591" s="34">
        <f>IF(H591="不合格","",'超上級(十一段～)'!J146)</f>
        <v>0</v>
      </c>
      <c r="U591" t="e">
        <f>IF(H591="不合格",0,VLOOKUP(H591,計算!$U$2:$V$62,2,FALSE))</f>
        <v>#N/A</v>
      </c>
      <c r="V591" t="e">
        <f>IF(U591=0,"不合格",VLOOKUP(U591,計算!$T$3:$V$63,2))</f>
        <v>#N/A</v>
      </c>
      <c r="W591" t="str">
        <f t="shared" si="80"/>
        <v/>
      </c>
      <c r="X591" t="e">
        <f t="shared" si="81"/>
        <v>#N/A</v>
      </c>
      <c r="Y591" t="str">
        <f>IF(D591="","",団体設定!$B$7)</f>
        <v/>
      </c>
      <c r="Z591" t="str">
        <f>IF(D591="","",団体設定!$B$8)</f>
        <v/>
      </c>
    </row>
    <row r="592" spans="1:26" x14ac:dyDescent="0.15">
      <c r="A592">
        <v>591</v>
      </c>
      <c r="B592" s="1" t="str">
        <f>IF(D592="","",'超上級(十一段～)'!B147)</f>
        <v/>
      </c>
      <c r="C592" s="1" t="str">
        <f>IF(D592="","",'超上級(十一段～)'!C147)</f>
        <v/>
      </c>
      <c r="D592" t="str">
        <f>'超上級(十一段～)'!D147&amp;'超上級(十一段～)'!E147</f>
        <v/>
      </c>
      <c r="E592" t="str">
        <f>IF(D592="","",'超上級(十一段～)'!F147&amp;"/"&amp;'超上級(十一段～)'!H147&amp;"/"&amp;'超上級(十一段～)'!J147)</f>
        <v/>
      </c>
      <c r="F592" s="34" t="str">
        <f>IF(D592="","",団体設定!$B$5&amp;"年"&amp;団体設定!$D$5&amp;団体設定!$E$5&amp;団体設定!$F$5&amp;団体設定!$G$5)</f>
        <v/>
      </c>
      <c r="G592" s="33" t="str">
        <f t="shared" si="75"/>
        <v/>
      </c>
      <c r="H592" t="str">
        <f>'超上級(十一段～)'!Z147</f>
        <v/>
      </c>
      <c r="I592" t="str">
        <f>IF(D592="","",VLOOKUP(H592,計算!$B$16:$C$219,2,FALSE))</f>
        <v/>
      </c>
      <c r="J592" s="44" t="s">
        <v>68</v>
      </c>
      <c r="K592">
        <f t="shared" si="76"/>
        <v>0</v>
      </c>
      <c r="L592" s="52" t="e">
        <f t="shared" si="77"/>
        <v>#VALUE!</v>
      </c>
      <c r="M592" t="e">
        <f t="shared" si="78"/>
        <v>#VALUE!</v>
      </c>
      <c r="N592" t="str">
        <f t="shared" si="79"/>
        <v/>
      </c>
      <c r="O592" s="34" t="str">
        <f t="shared" si="74"/>
        <v/>
      </c>
      <c r="P592" s="34">
        <f>IF(H592="不合格","",'超上級(十一段～)'!D147)</f>
        <v>0</v>
      </c>
      <c r="Q592" s="34">
        <f>IF(H592="不合格","",'超上級(十一段～)'!E147)</f>
        <v>0</v>
      </c>
      <c r="R592" s="34">
        <f>IF(H592="不合格","",'超上級(十一段～)'!F147)</f>
        <v>0</v>
      </c>
      <c r="S592" s="34">
        <f>IF(H592="不合格","",'超上級(十一段～)'!H147)</f>
        <v>0</v>
      </c>
      <c r="T592" s="34">
        <f>IF(H592="不合格","",'超上級(十一段～)'!J147)</f>
        <v>0</v>
      </c>
      <c r="U592" t="e">
        <f>IF(H592="不合格",0,VLOOKUP(H592,計算!$U$2:$V$62,2,FALSE))</f>
        <v>#N/A</v>
      </c>
      <c r="V592" t="e">
        <f>IF(U592=0,"不合格",VLOOKUP(U592,計算!$T$3:$V$63,2))</f>
        <v>#N/A</v>
      </c>
      <c r="W592" t="str">
        <f t="shared" si="80"/>
        <v/>
      </c>
      <c r="X592" t="e">
        <f t="shared" si="81"/>
        <v>#N/A</v>
      </c>
      <c r="Y592" t="str">
        <f>IF(D592="","",団体設定!$B$7)</f>
        <v/>
      </c>
      <c r="Z592" t="str">
        <f>IF(D592="","",団体設定!$B$8)</f>
        <v/>
      </c>
    </row>
    <row r="593" spans="1:26" x14ac:dyDescent="0.15">
      <c r="A593">
        <v>592</v>
      </c>
      <c r="B593" s="1" t="str">
        <f>IF(D593="","",'超上級(十一段～)'!B148)</f>
        <v/>
      </c>
      <c r="C593" s="1" t="str">
        <f>IF(D593="","",'超上級(十一段～)'!C148)</f>
        <v/>
      </c>
      <c r="D593" t="str">
        <f>'超上級(十一段～)'!D148&amp;'超上級(十一段～)'!E148</f>
        <v/>
      </c>
      <c r="E593" t="str">
        <f>IF(D593="","",'超上級(十一段～)'!F148&amp;"/"&amp;'超上級(十一段～)'!H148&amp;"/"&amp;'超上級(十一段～)'!J148)</f>
        <v/>
      </c>
      <c r="F593" s="34" t="str">
        <f>IF(D593="","",団体設定!$B$5&amp;"年"&amp;団体設定!$D$5&amp;団体設定!$E$5&amp;団体設定!$F$5&amp;団体設定!$G$5)</f>
        <v/>
      </c>
      <c r="G593" s="33" t="str">
        <f t="shared" si="75"/>
        <v/>
      </c>
      <c r="H593" t="str">
        <f>'超上級(十一段～)'!Z148</f>
        <v/>
      </c>
      <c r="I593" t="str">
        <f>IF(D593="","",VLOOKUP(H593,計算!$B$16:$C$219,2,FALSE))</f>
        <v/>
      </c>
      <c r="J593" s="44" t="s">
        <v>68</v>
      </c>
      <c r="K593">
        <f t="shared" si="76"/>
        <v>0</v>
      </c>
      <c r="L593" s="52" t="e">
        <f t="shared" si="77"/>
        <v>#VALUE!</v>
      </c>
      <c r="M593" t="e">
        <f t="shared" si="78"/>
        <v>#VALUE!</v>
      </c>
      <c r="N593" t="str">
        <f t="shared" si="79"/>
        <v/>
      </c>
      <c r="O593" s="34" t="str">
        <f t="shared" si="74"/>
        <v/>
      </c>
      <c r="P593" s="34">
        <f>IF(H593="不合格","",'超上級(十一段～)'!D148)</f>
        <v>0</v>
      </c>
      <c r="Q593" s="34">
        <f>IF(H593="不合格","",'超上級(十一段～)'!E148)</f>
        <v>0</v>
      </c>
      <c r="R593" s="34">
        <f>IF(H593="不合格","",'超上級(十一段～)'!F148)</f>
        <v>0</v>
      </c>
      <c r="S593" s="34">
        <f>IF(H593="不合格","",'超上級(十一段～)'!H148)</f>
        <v>0</v>
      </c>
      <c r="T593" s="34">
        <f>IF(H593="不合格","",'超上級(十一段～)'!J148)</f>
        <v>0</v>
      </c>
      <c r="U593" t="e">
        <f>IF(H593="不合格",0,VLOOKUP(H593,計算!$U$2:$V$62,2,FALSE))</f>
        <v>#N/A</v>
      </c>
      <c r="V593" t="e">
        <f>IF(U593=0,"不合格",VLOOKUP(U593,計算!$T$3:$V$63,2))</f>
        <v>#N/A</v>
      </c>
      <c r="W593" t="str">
        <f t="shared" si="80"/>
        <v/>
      </c>
      <c r="X593" t="e">
        <f t="shared" si="81"/>
        <v>#N/A</v>
      </c>
      <c r="Y593" t="str">
        <f>IF(D593="","",団体設定!$B$7)</f>
        <v/>
      </c>
      <c r="Z593" t="str">
        <f>IF(D593="","",団体設定!$B$8)</f>
        <v/>
      </c>
    </row>
    <row r="594" spans="1:26" x14ac:dyDescent="0.15">
      <c r="A594">
        <v>593</v>
      </c>
      <c r="B594" s="1" t="str">
        <f>IF(D594="","",'超上級(十一段～)'!B149)</f>
        <v/>
      </c>
      <c r="C594" s="1" t="str">
        <f>IF(D594="","",'超上級(十一段～)'!C149)</f>
        <v/>
      </c>
      <c r="D594" t="str">
        <f>'超上級(十一段～)'!D149&amp;'超上級(十一段～)'!E149</f>
        <v/>
      </c>
      <c r="E594" t="str">
        <f>IF(D594="","",'超上級(十一段～)'!F149&amp;"/"&amp;'超上級(十一段～)'!H149&amp;"/"&amp;'超上級(十一段～)'!J149)</f>
        <v/>
      </c>
      <c r="F594" s="34" t="str">
        <f>IF(D594="","",団体設定!$B$5&amp;"年"&amp;団体設定!$D$5&amp;団体設定!$E$5&amp;団体設定!$F$5&amp;団体設定!$G$5)</f>
        <v/>
      </c>
      <c r="G594" s="33" t="str">
        <f t="shared" si="75"/>
        <v/>
      </c>
      <c r="H594" t="str">
        <f>'超上級(十一段～)'!Z149</f>
        <v/>
      </c>
      <c r="I594" t="str">
        <f>IF(D594="","",VLOOKUP(H594,計算!$B$16:$C$219,2,FALSE))</f>
        <v/>
      </c>
      <c r="J594" s="44" t="s">
        <v>68</v>
      </c>
      <c r="K594">
        <f t="shared" si="76"/>
        <v>0</v>
      </c>
      <c r="L594" s="52" t="e">
        <f t="shared" si="77"/>
        <v>#VALUE!</v>
      </c>
      <c r="M594" t="e">
        <f t="shared" si="78"/>
        <v>#VALUE!</v>
      </c>
      <c r="N594" t="str">
        <f t="shared" si="79"/>
        <v/>
      </c>
      <c r="O594" s="34" t="str">
        <f t="shared" si="74"/>
        <v/>
      </c>
      <c r="P594" s="34">
        <f>IF(H594="不合格","",'超上級(十一段～)'!D149)</f>
        <v>0</v>
      </c>
      <c r="Q594" s="34">
        <f>IF(H594="不合格","",'超上級(十一段～)'!E149)</f>
        <v>0</v>
      </c>
      <c r="R594" s="34">
        <f>IF(H594="不合格","",'超上級(十一段～)'!F149)</f>
        <v>0</v>
      </c>
      <c r="S594" s="34">
        <f>IF(H594="不合格","",'超上級(十一段～)'!H149)</f>
        <v>0</v>
      </c>
      <c r="T594" s="34">
        <f>IF(H594="不合格","",'超上級(十一段～)'!J149)</f>
        <v>0</v>
      </c>
      <c r="U594" t="e">
        <f>IF(H594="不合格",0,VLOOKUP(H594,計算!$U$2:$V$62,2,FALSE))</f>
        <v>#N/A</v>
      </c>
      <c r="V594" t="e">
        <f>IF(U594=0,"不合格",VLOOKUP(U594,計算!$T$3:$V$63,2))</f>
        <v>#N/A</v>
      </c>
      <c r="W594" t="str">
        <f t="shared" si="80"/>
        <v/>
      </c>
      <c r="X594" t="e">
        <f t="shared" si="81"/>
        <v>#N/A</v>
      </c>
      <c r="Y594" t="str">
        <f>IF(D594="","",団体設定!$B$7)</f>
        <v/>
      </c>
      <c r="Z594" t="str">
        <f>IF(D594="","",団体設定!$B$8)</f>
        <v/>
      </c>
    </row>
    <row r="595" spans="1:26" x14ac:dyDescent="0.15">
      <c r="A595">
        <v>594</v>
      </c>
      <c r="B595" s="1" t="str">
        <f>IF(D595="","",'超上級(十一段～)'!B150)</f>
        <v/>
      </c>
      <c r="C595" s="1" t="str">
        <f>IF(D595="","",'超上級(十一段～)'!C150)</f>
        <v/>
      </c>
      <c r="D595" t="str">
        <f>'超上級(十一段～)'!D150&amp;'超上級(十一段～)'!E150</f>
        <v/>
      </c>
      <c r="E595" t="str">
        <f>IF(D595="","",'超上級(十一段～)'!F150&amp;"/"&amp;'超上級(十一段～)'!H150&amp;"/"&amp;'超上級(十一段～)'!J150)</f>
        <v/>
      </c>
      <c r="F595" s="34" t="str">
        <f>IF(D595="","",団体設定!$B$5&amp;"年"&amp;団体設定!$D$5&amp;団体設定!$E$5&amp;団体設定!$F$5&amp;団体設定!$G$5)</f>
        <v/>
      </c>
      <c r="G595" s="33" t="str">
        <f t="shared" si="75"/>
        <v/>
      </c>
      <c r="H595" t="str">
        <f>'超上級(十一段～)'!Z150</f>
        <v/>
      </c>
      <c r="I595" t="str">
        <f>IF(D595="","",VLOOKUP(H595,計算!$B$16:$C$219,2,FALSE))</f>
        <v/>
      </c>
      <c r="J595" s="44" t="s">
        <v>68</v>
      </c>
      <c r="K595">
        <f t="shared" si="76"/>
        <v>0</v>
      </c>
      <c r="L595" s="52" t="e">
        <f t="shared" si="77"/>
        <v>#VALUE!</v>
      </c>
      <c r="M595" t="e">
        <f t="shared" si="78"/>
        <v>#VALUE!</v>
      </c>
      <c r="N595" t="str">
        <f t="shared" si="79"/>
        <v/>
      </c>
      <c r="O595" s="34" t="str">
        <f t="shared" si="74"/>
        <v/>
      </c>
      <c r="P595" s="34">
        <f>IF(H595="不合格","",'超上級(十一段～)'!D150)</f>
        <v>0</v>
      </c>
      <c r="Q595" s="34">
        <f>IF(H595="不合格","",'超上級(十一段～)'!E150)</f>
        <v>0</v>
      </c>
      <c r="R595" s="34">
        <f>IF(H595="不合格","",'超上級(十一段～)'!F150)</f>
        <v>0</v>
      </c>
      <c r="S595" s="34">
        <f>IF(H595="不合格","",'超上級(十一段～)'!H150)</f>
        <v>0</v>
      </c>
      <c r="T595" s="34">
        <f>IF(H595="不合格","",'超上級(十一段～)'!J150)</f>
        <v>0</v>
      </c>
      <c r="U595" t="e">
        <f>IF(H595="不合格",0,VLOOKUP(H595,計算!$U$2:$V$62,2,FALSE))</f>
        <v>#N/A</v>
      </c>
      <c r="V595" t="e">
        <f>IF(U595=0,"不合格",VLOOKUP(U595,計算!$T$3:$V$63,2))</f>
        <v>#N/A</v>
      </c>
      <c r="W595" t="str">
        <f t="shared" si="80"/>
        <v/>
      </c>
      <c r="X595" t="e">
        <f t="shared" si="81"/>
        <v>#N/A</v>
      </c>
      <c r="Y595" t="str">
        <f>IF(D595="","",団体設定!$B$7)</f>
        <v/>
      </c>
      <c r="Z595" t="str">
        <f>IF(D595="","",団体設定!$B$8)</f>
        <v/>
      </c>
    </row>
    <row r="596" spans="1:26" x14ac:dyDescent="0.15">
      <c r="A596">
        <v>595</v>
      </c>
      <c r="B596" s="1" t="str">
        <f>IF(D596="","",'超上級(十一段～)'!B151)</f>
        <v/>
      </c>
      <c r="C596" s="1" t="str">
        <f>IF(D596="","",'超上級(十一段～)'!C151)</f>
        <v/>
      </c>
      <c r="D596" t="str">
        <f>'超上級(十一段～)'!D151&amp;'超上級(十一段～)'!E151</f>
        <v/>
      </c>
      <c r="E596" t="str">
        <f>IF(D596="","",'超上級(十一段～)'!F151&amp;"/"&amp;'超上級(十一段～)'!H151&amp;"/"&amp;'超上級(十一段～)'!J151)</f>
        <v/>
      </c>
      <c r="F596" s="34" t="str">
        <f>IF(D596="","",団体設定!$B$5&amp;"年"&amp;団体設定!$D$5&amp;団体設定!$E$5&amp;団体設定!$F$5&amp;団体設定!$G$5)</f>
        <v/>
      </c>
      <c r="G596" s="33" t="str">
        <f t="shared" si="75"/>
        <v/>
      </c>
      <c r="H596" t="str">
        <f>'超上級(十一段～)'!Z151</f>
        <v/>
      </c>
      <c r="I596" t="str">
        <f>IF(D596="","",VLOOKUP(H596,計算!$B$16:$C$219,2,FALSE))</f>
        <v/>
      </c>
      <c r="J596" s="44" t="s">
        <v>68</v>
      </c>
      <c r="K596">
        <f t="shared" si="76"/>
        <v>0</v>
      </c>
      <c r="L596" s="52" t="e">
        <f t="shared" si="77"/>
        <v>#VALUE!</v>
      </c>
      <c r="M596" t="e">
        <f t="shared" si="78"/>
        <v>#VALUE!</v>
      </c>
      <c r="N596" t="str">
        <f t="shared" si="79"/>
        <v/>
      </c>
      <c r="O596" s="34" t="str">
        <f t="shared" si="74"/>
        <v/>
      </c>
      <c r="P596" s="34">
        <f>IF(H596="不合格","",'超上級(十一段～)'!D151)</f>
        <v>0</v>
      </c>
      <c r="Q596" s="34">
        <f>IF(H596="不合格","",'超上級(十一段～)'!E151)</f>
        <v>0</v>
      </c>
      <c r="R596" s="34">
        <f>IF(H596="不合格","",'超上級(十一段～)'!F151)</f>
        <v>0</v>
      </c>
      <c r="S596" s="34">
        <f>IF(H596="不合格","",'超上級(十一段～)'!H151)</f>
        <v>0</v>
      </c>
      <c r="T596" s="34">
        <f>IF(H596="不合格","",'超上級(十一段～)'!J151)</f>
        <v>0</v>
      </c>
      <c r="U596" t="e">
        <f>IF(H596="不合格",0,VLOOKUP(H596,計算!$U$2:$V$62,2,FALSE))</f>
        <v>#N/A</v>
      </c>
      <c r="V596" t="e">
        <f>IF(U596=0,"不合格",VLOOKUP(U596,計算!$T$3:$V$63,2))</f>
        <v>#N/A</v>
      </c>
      <c r="W596" t="str">
        <f t="shared" si="80"/>
        <v/>
      </c>
      <c r="X596" t="e">
        <f t="shared" si="81"/>
        <v>#N/A</v>
      </c>
      <c r="Y596" t="str">
        <f>IF(D596="","",団体設定!$B$7)</f>
        <v/>
      </c>
      <c r="Z596" t="str">
        <f>IF(D596="","",団体設定!$B$8)</f>
        <v/>
      </c>
    </row>
    <row r="597" spans="1:26" x14ac:dyDescent="0.15">
      <c r="A597">
        <v>596</v>
      </c>
      <c r="B597" s="1" t="str">
        <f>IF(D597="","",'超上級(十一段～)'!B152)</f>
        <v/>
      </c>
      <c r="C597" s="1" t="str">
        <f>IF(D597="","",'超上級(十一段～)'!C152)</f>
        <v/>
      </c>
      <c r="D597" t="str">
        <f>'超上級(十一段～)'!D152&amp;'超上級(十一段～)'!E152</f>
        <v/>
      </c>
      <c r="E597" t="str">
        <f>IF(D597="","",'超上級(十一段～)'!F152&amp;"/"&amp;'超上級(十一段～)'!H152&amp;"/"&amp;'超上級(十一段～)'!J152)</f>
        <v/>
      </c>
      <c r="F597" s="34" t="str">
        <f>IF(D597="","",団体設定!$B$5&amp;"年"&amp;団体設定!$D$5&amp;団体設定!$E$5&amp;団体設定!$F$5&amp;団体設定!$G$5)</f>
        <v/>
      </c>
      <c r="G597" s="33" t="str">
        <f t="shared" si="75"/>
        <v/>
      </c>
      <c r="H597" t="str">
        <f>'超上級(十一段～)'!Z152</f>
        <v/>
      </c>
      <c r="I597" t="str">
        <f>IF(D597="","",VLOOKUP(H597,計算!$B$16:$C$219,2,FALSE))</f>
        <v/>
      </c>
      <c r="J597" s="44" t="s">
        <v>68</v>
      </c>
      <c r="K597">
        <f t="shared" si="76"/>
        <v>0</v>
      </c>
      <c r="L597" s="52" t="e">
        <f t="shared" si="77"/>
        <v>#VALUE!</v>
      </c>
      <c r="M597" t="e">
        <f t="shared" si="78"/>
        <v>#VALUE!</v>
      </c>
      <c r="N597" t="str">
        <f t="shared" si="79"/>
        <v/>
      </c>
      <c r="O597" s="34" t="str">
        <f t="shared" si="74"/>
        <v/>
      </c>
      <c r="P597" s="34">
        <f>IF(H597="不合格","",'超上級(十一段～)'!D152)</f>
        <v>0</v>
      </c>
      <c r="Q597" s="34">
        <f>IF(H597="不合格","",'超上級(十一段～)'!E152)</f>
        <v>0</v>
      </c>
      <c r="R597" s="34">
        <f>IF(H597="不合格","",'超上級(十一段～)'!F152)</f>
        <v>0</v>
      </c>
      <c r="S597" s="34">
        <f>IF(H597="不合格","",'超上級(十一段～)'!H152)</f>
        <v>0</v>
      </c>
      <c r="T597" s="34">
        <f>IF(H597="不合格","",'超上級(十一段～)'!J152)</f>
        <v>0</v>
      </c>
      <c r="U597" t="e">
        <f>IF(H597="不合格",0,VLOOKUP(H597,計算!$U$2:$V$62,2,FALSE))</f>
        <v>#N/A</v>
      </c>
      <c r="V597" t="e">
        <f>IF(U597=0,"不合格",VLOOKUP(U597,計算!$T$3:$V$63,2))</f>
        <v>#N/A</v>
      </c>
      <c r="W597" t="str">
        <f t="shared" si="80"/>
        <v/>
      </c>
      <c r="X597" t="e">
        <f t="shared" si="81"/>
        <v>#N/A</v>
      </c>
      <c r="Y597" t="str">
        <f>IF(D597="","",団体設定!$B$7)</f>
        <v/>
      </c>
      <c r="Z597" t="str">
        <f>IF(D597="","",団体設定!$B$8)</f>
        <v/>
      </c>
    </row>
    <row r="598" spans="1:26" x14ac:dyDescent="0.15">
      <c r="A598">
        <v>597</v>
      </c>
      <c r="B598" s="1" t="str">
        <f>IF(D598="","",'超上級(十一段～)'!B153)</f>
        <v/>
      </c>
      <c r="C598" s="1" t="str">
        <f>IF(D598="","",'超上級(十一段～)'!C153)</f>
        <v/>
      </c>
      <c r="D598" t="str">
        <f>'超上級(十一段～)'!D153&amp;'超上級(十一段～)'!E153</f>
        <v/>
      </c>
      <c r="E598" t="str">
        <f>IF(D598="","",'超上級(十一段～)'!F153&amp;"/"&amp;'超上級(十一段～)'!H153&amp;"/"&amp;'超上級(十一段～)'!J153)</f>
        <v/>
      </c>
      <c r="F598" s="34" t="str">
        <f>IF(D598="","",団体設定!$B$5&amp;"年"&amp;団体設定!$D$5&amp;団体設定!$E$5&amp;団体設定!$F$5&amp;団体設定!$G$5)</f>
        <v/>
      </c>
      <c r="G598" s="33" t="str">
        <f t="shared" si="75"/>
        <v/>
      </c>
      <c r="H598" t="str">
        <f>'超上級(十一段～)'!Z153</f>
        <v/>
      </c>
      <c r="I598" t="str">
        <f>IF(D598="","",VLOOKUP(H598,計算!$B$16:$C$219,2,FALSE))</f>
        <v/>
      </c>
      <c r="J598" s="44" t="s">
        <v>68</v>
      </c>
      <c r="K598">
        <f t="shared" si="76"/>
        <v>0</v>
      </c>
      <c r="L598" s="52" t="e">
        <f t="shared" si="77"/>
        <v>#VALUE!</v>
      </c>
      <c r="M598" t="e">
        <f t="shared" si="78"/>
        <v>#VALUE!</v>
      </c>
      <c r="N598" t="str">
        <f t="shared" si="79"/>
        <v/>
      </c>
      <c r="O598" s="34" t="str">
        <f t="shared" si="74"/>
        <v/>
      </c>
      <c r="P598" s="34">
        <f>IF(H598="不合格","",'超上級(十一段～)'!D153)</f>
        <v>0</v>
      </c>
      <c r="Q598" s="34">
        <f>IF(H598="不合格","",'超上級(十一段～)'!E153)</f>
        <v>0</v>
      </c>
      <c r="R598" s="34">
        <f>IF(H598="不合格","",'超上級(十一段～)'!F153)</f>
        <v>0</v>
      </c>
      <c r="S598" s="34">
        <f>IF(H598="不合格","",'超上級(十一段～)'!H153)</f>
        <v>0</v>
      </c>
      <c r="T598" s="34">
        <f>IF(H598="不合格","",'超上級(十一段～)'!J153)</f>
        <v>0</v>
      </c>
      <c r="U598" t="e">
        <f>IF(H598="不合格",0,VLOOKUP(H598,計算!$U$2:$V$62,2,FALSE))</f>
        <v>#N/A</v>
      </c>
      <c r="V598" t="e">
        <f>IF(U598=0,"不合格",VLOOKUP(U598,計算!$T$3:$V$63,2))</f>
        <v>#N/A</v>
      </c>
      <c r="W598" t="str">
        <f t="shared" si="80"/>
        <v/>
      </c>
      <c r="X598" t="e">
        <f t="shared" si="81"/>
        <v>#N/A</v>
      </c>
      <c r="Y598" t="str">
        <f>IF(D598="","",団体設定!$B$7)</f>
        <v/>
      </c>
      <c r="Z598" t="str">
        <f>IF(D598="","",団体設定!$B$8)</f>
        <v/>
      </c>
    </row>
    <row r="599" spans="1:26" x14ac:dyDescent="0.15">
      <c r="A599">
        <v>598</v>
      </c>
      <c r="B599" s="1" t="str">
        <f>IF(D599="","",'超上級(十一段～)'!B154)</f>
        <v/>
      </c>
      <c r="C599" s="1" t="str">
        <f>IF(D599="","",'超上級(十一段～)'!C154)</f>
        <v/>
      </c>
      <c r="D599" t="str">
        <f>'超上級(十一段～)'!D154&amp;'超上級(十一段～)'!E154</f>
        <v/>
      </c>
      <c r="E599" t="str">
        <f>IF(D599="","",'超上級(十一段～)'!F154&amp;"/"&amp;'超上級(十一段～)'!H154&amp;"/"&amp;'超上級(十一段～)'!J154)</f>
        <v/>
      </c>
      <c r="F599" s="34" t="str">
        <f>IF(D599="","",団体設定!$B$5&amp;"年"&amp;団体設定!$D$5&amp;団体設定!$E$5&amp;団体設定!$F$5&amp;団体設定!$G$5)</f>
        <v/>
      </c>
      <c r="G599" s="33" t="str">
        <f t="shared" si="75"/>
        <v/>
      </c>
      <c r="H599" t="str">
        <f>'超上級(十一段～)'!Z154</f>
        <v/>
      </c>
      <c r="I599" t="str">
        <f>IF(D599="","",VLOOKUP(H599,計算!$B$16:$C$219,2,FALSE))</f>
        <v/>
      </c>
      <c r="J599" s="44" t="s">
        <v>68</v>
      </c>
      <c r="K599">
        <f t="shared" si="76"/>
        <v>0</v>
      </c>
      <c r="L599" s="52" t="e">
        <f t="shared" si="77"/>
        <v>#VALUE!</v>
      </c>
      <c r="M599" t="e">
        <f t="shared" si="78"/>
        <v>#VALUE!</v>
      </c>
      <c r="N599" t="str">
        <f t="shared" si="79"/>
        <v/>
      </c>
      <c r="O599" s="34" t="str">
        <f t="shared" si="74"/>
        <v/>
      </c>
      <c r="P599" s="34">
        <f>IF(H599="不合格","",'超上級(十一段～)'!D154)</f>
        <v>0</v>
      </c>
      <c r="Q599" s="34">
        <f>IF(H599="不合格","",'超上級(十一段～)'!E154)</f>
        <v>0</v>
      </c>
      <c r="R599" s="34">
        <f>IF(H599="不合格","",'超上級(十一段～)'!F154)</f>
        <v>0</v>
      </c>
      <c r="S599" s="34">
        <f>IF(H599="不合格","",'超上級(十一段～)'!H154)</f>
        <v>0</v>
      </c>
      <c r="T599" s="34">
        <f>IF(H599="不合格","",'超上級(十一段～)'!J154)</f>
        <v>0</v>
      </c>
      <c r="U599" t="e">
        <f>IF(H599="不合格",0,VLOOKUP(H599,計算!$U$2:$V$62,2,FALSE))</f>
        <v>#N/A</v>
      </c>
      <c r="V599" t="e">
        <f>IF(U599=0,"不合格",VLOOKUP(U599,計算!$T$3:$V$63,2))</f>
        <v>#N/A</v>
      </c>
      <c r="W599" t="str">
        <f t="shared" si="80"/>
        <v/>
      </c>
      <c r="X599" t="e">
        <f t="shared" si="81"/>
        <v>#N/A</v>
      </c>
      <c r="Y599" t="str">
        <f>IF(D599="","",団体設定!$B$7)</f>
        <v/>
      </c>
      <c r="Z599" t="str">
        <f>IF(D599="","",団体設定!$B$8)</f>
        <v/>
      </c>
    </row>
    <row r="600" spans="1:26" x14ac:dyDescent="0.15">
      <c r="A600">
        <v>599</v>
      </c>
      <c r="B600" s="1" t="str">
        <f>IF(D600="","",'超上級(十一段～)'!B155)</f>
        <v/>
      </c>
      <c r="C600" s="1" t="str">
        <f>IF(D600="","",'超上級(十一段～)'!C155)</f>
        <v/>
      </c>
      <c r="D600" t="str">
        <f>'超上級(十一段～)'!D155&amp;'超上級(十一段～)'!E155</f>
        <v/>
      </c>
      <c r="E600" t="str">
        <f>IF(D600="","",'超上級(十一段～)'!F155&amp;"/"&amp;'超上級(十一段～)'!H155&amp;"/"&amp;'超上級(十一段～)'!J155)</f>
        <v/>
      </c>
      <c r="F600" s="34" t="str">
        <f>IF(D600="","",団体設定!$B$5&amp;"年"&amp;団体設定!$D$5&amp;団体設定!$E$5&amp;団体設定!$F$5&amp;団体設定!$G$5)</f>
        <v/>
      </c>
      <c r="G600" s="33" t="str">
        <f t="shared" si="75"/>
        <v/>
      </c>
      <c r="H600" t="str">
        <f>'超上級(十一段～)'!Z155</f>
        <v/>
      </c>
      <c r="I600" t="str">
        <f>IF(D600="","",VLOOKUP(H600,計算!$B$16:$C$219,2,FALSE))</f>
        <v/>
      </c>
      <c r="J600" s="44" t="s">
        <v>68</v>
      </c>
      <c r="K600">
        <f t="shared" si="76"/>
        <v>0</v>
      </c>
      <c r="L600" s="52" t="e">
        <f t="shared" si="77"/>
        <v>#VALUE!</v>
      </c>
      <c r="M600" t="e">
        <f t="shared" si="78"/>
        <v>#VALUE!</v>
      </c>
      <c r="N600" t="str">
        <f t="shared" si="79"/>
        <v/>
      </c>
      <c r="O600" s="34" t="str">
        <f t="shared" si="74"/>
        <v/>
      </c>
      <c r="P600" s="34">
        <f>IF(H600="不合格","",'超上級(十一段～)'!D155)</f>
        <v>0</v>
      </c>
      <c r="Q600" s="34">
        <f>IF(H600="不合格","",'超上級(十一段～)'!E155)</f>
        <v>0</v>
      </c>
      <c r="R600" s="34">
        <f>IF(H600="不合格","",'超上級(十一段～)'!F155)</f>
        <v>0</v>
      </c>
      <c r="S600" s="34">
        <f>IF(H600="不合格","",'超上級(十一段～)'!H155)</f>
        <v>0</v>
      </c>
      <c r="T600" s="34">
        <f>IF(H600="不合格","",'超上級(十一段～)'!J155)</f>
        <v>0</v>
      </c>
      <c r="U600" t="e">
        <f>IF(H600="不合格",0,VLOOKUP(H600,計算!$U$2:$V$62,2,FALSE))</f>
        <v>#N/A</v>
      </c>
      <c r="V600" t="e">
        <f>IF(U600=0,"不合格",VLOOKUP(U600,計算!$T$3:$V$63,2))</f>
        <v>#N/A</v>
      </c>
      <c r="W600" t="str">
        <f t="shared" si="80"/>
        <v/>
      </c>
      <c r="X600" t="e">
        <f t="shared" si="81"/>
        <v>#N/A</v>
      </c>
      <c r="Y600" t="str">
        <f>IF(D600="","",団体設定!$B$7)</f>
        <v/>
      </c>
      <c r="Z600" t="str">
        <f>IF(D600="","",団体設定!$B$8)</f>
        <v/>
      </c>
    </row>
    <row r="601" spans="1:26" x14ac:dyDescent="0.15">
      <c r="A601">
        <v>600</v>
      </c>
      <c r="B601" s="1" t="str">
        <f>IF(D601="","",'超上級(十一段～)'!B156)</f>
        <v/>
      </c>
      <c r="C601" s="1" t="str">
        <f>IF(D601="","",'超上級(十一段～)'!C156)</f>
        <v/>
      </c>
      <c r="D601" t="str">
        <f>'超上級(十一段～)'!D156&amp;'超上級(十一段～)'!E156</f>
        <v/>
      </c>
      <c r="E601" t="str">
        <f>IF(D601="","",'超上級(十一段～)'!F156&amp;"/"&amp;'超上級(十一段～)'!H156&amp;"/"&amp;'超上級(十一段～)'!J156)</f>
        <v/>
      </c>
      <c r="F601" s="34" t="str">
        <f>IF(D601="","",団体設定!$B$5&amp;"年"&amp;団体設定!$D$5&amp;団体設定!$E$5&amp;団体設定!$F$5&amp;団体設定!$G$5)</f>
        <v/>
      </c>
      <c r="G601" s="33" t="str">
        <f t="shared" si="75"/>
        <v/>
      </c>
      <c r="H601" t="str">
        <f>'超上級(十一段～)'!Z156</f>
        <v/>
      </c>
      <c r="I601" t="str">
        <f>IF(D601="","",VLOOKUP(H601,計算!$B$16:$C$219,2,FALSE))</f>
        <v/>
      </c>
      <c r="J601" s="44" t="s">
        <v>68</v>
      </c>
      <c r="K601">
        <f t="shared" si="76"/>
        <v>0</v>
      </c>
      <c r="L601" s="52" t="e">
        <f t="shared" si="77"/>
        <v>#VALUE!</v>
      </c>
      <c r="M601" t="e">
        <f t="shared" si="78"/>
        <v>#VALUE!</v>
      </c>
      <c r="N601" t="str">
        <f t="shared" si="79"/>
        <v/>
      </c>
      <c r="O601" s="34" t="str">
        <f t="shared" si="74"/>
        <v/>
      </c>
      <c r="P601" s="34">
        <f>IF(H601="不合格","",'超上級(十一段～)'!D156)</f>
        <v>0</v>
      </c>
      <c r="Q601" s="34">
        <f>IF(H601="不合格","",'超上級(十一段～)'!E156)</f>
        <v>0</v>
      </c>
      <c r="R601" s="34">
        <f>IF(H601="不合格","",'超上級(十一段～)'!F156)</f>
        <v>0</v>
      </c>
      <c r="S601" s="34">
        <f>IF(H601="不合格","",'超上級(十一段～)'!H156)</f>
        <v>0</v>
      </c>
      <c r="T601" s="34">
        <f>IF(H601="不合格","",'超上級(十一段～)'!J156)</f>
        <v>0</v>
      </c>
      <c r="U601" t="e">
        <f>IF(H601="不合格",0,VLOOKUP(H601,計算!$U$2:$V$62,2,FALSE))</f>
        <v>#N/A</v>
      </c>
      <c r="V601" t="e">
        <f>IF(U601=0,"不合格",VLOOKUP(U601,計算!$T$3:$V$63,2))</f>
        <v>#N/A</v>
      </c>
      <c r="W601" t="str">
        <f t="shared" si="80"/>
        <v/>
      </c>
      <c r="X601" t="e">
        <f t="shared" si="81"/>
        <v>#N/A</v>
      </c>
      <c r="Y601" t="str">
        <f>IF(D601="","",団体設定!$B$7)</f>
        <v/>
      </c>
      <c r="Z601" t="str">
        <f>IF(D601="","",団体設定!$B$8)</f>
        <v/>
      </c>
    </row>
  </sheetData>
  <sortState ref="A2:Z601">
    <sortCondition ref="A2:A601"/>
  </sortState>
  <phoneticPr fontId="1"/>
  <conditionalFormatting sqref="J2:J302">
    <cfRule type="containsText" dxfId="17" priority="13" operator="containsText" text="初級">
      <formula>NOT(ISERROR(SEARCH("初級",J2)))</formula>
    </cfRule>
    <cfRule type="containsText" dxfId="16" priority="14" operator="containsText" text="挑戦">
      <formula>NOT(ISERROR(SEARCH("挑戦",J2)))</formula>
    </cfRule>
    <cfRule type="containsText" dxfId="15" priority="15" operator="containsText" text="中級">
      <formula>NOT(ISERROR(SEARCH("中級",J2)))</formula>
    </cfRule>
    <cfRule type="containsText" dxfId="14" priority="16" operator="containsText" text="超上級">
      <formula>NOT(ISERROR(SEARCH("超上級",J2)))</formula>
    </cfRule>
    <cfRule type="containsText" dxfId="13" priority="17" operator="containsText" text="上級">
      <formula>NOT(ISERROR(SEARCH("上級",J2)))</formula>
    </cfRule>
    <cfRule type="containsText" dxfId="12" priority="18" operator="containsText" text="超上級">
      <formula>NOT(ISERROR(SEARCH("超上級",J2)))</formula>
    </cfRule>
  </conditionalFormatting>
  <conditionalFormatting sqref="J303:J452">
    <cfRule type="containsText" dxfId="11" priority="7" operator="containsText" text="初級">
      <formula>NOT(ISERROR(SEARCH("初級",J303)))</formula>
    </cfRule>
    <cfRule type="containsText" dxfId="10" priority="8" operator="containsText" text="挑戦">
      <formula>NOT(ISERROR(SEARCH("挑戦",J303)))</formula>
    </cfRule>
    <cfRule type="containsText" dxfId="9" priority="9" operator="containsText" text="中級">
      <formula>NOT(ISERROR(SEARCH("中級",J303)))</formula>
    </cfRule>
    <cfRule type="containsText" dxfId="8" priority="10" operator="containsText" text="超上級">
      <formula>NOT(ISERROR(SEARCH("超上級",J303)))</formula>
    </cfRule>
    <cfRule type="containsText" dxfId="7" priority="11" operator="containsText" text="上級">
      <formula>NOT(ISERROR(SEARCH("上級",J303)))</formula>
    </cfRule>
    <cfRule type="containsText" dxfId="6" priority="12" operator="containsText" text="超上級">
      <formula>NOT(ISERROR(SEARCH("超上級",J303)))</formula>
    </cfRule>
  </conditionalFormatting>
  <conditionalFormatting sqref="J453:J601">
    <cfRule type="containsText" dxfId="5" priority="1" operator="containsText" text="初級">
      <formula>NOT(ISERROR(SEARCH("初級",J453)))</formula>
    </cfRule>
    <cfRule type="containsText" dxfId="4" priority="2" operator="containsText" text="挑戦">
      <formula>NOT(ISERROR(SEARCH("挑戦",J453)))</formula>
    </cfRule>
    <cfRule type="containsText" dxfId="3" priority="3" operator="containsText" text="中級">
      <formula>NOT(ISERROR(SEARCH("中級",J453)))</formula>
    </cfRule>
    <cfRule type="containsText" dxfId="2" priority="4" operator="containsText" text="超上級">
      <formula>NOT(ISERROR(SEARCH("超上級",J453)))</formula>
    </cfRule>
    <cfRule type="containsText" dxfId="1" priority="5" operator="containsText" text="上級">
      <formula>NOT(ISERROR(SEARCH("上級",J453)))</formula>
    </cfRule>
    <cfRule type="containsText" dxfId="0" priority="6" operator="containsText" text="超上級">
      <formula>NOT(ISERROR(SEARCH("超上級",J453)))</formula>
    </cfRule>
  </conditionalFormatting>
  <dataValidations count="1">
    <dataValidation imeMode="halfAlpha" allowBlank="1" showInputMessage="1" showErrorMessage="1" sqref="J2:J601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1091"/>
  <sheetViews>
    <sheetView workbookViewId="0">
      <selection sqref="A1:XFD1048576"/>
    </sheetView>
  </sheetViews>
  <sheetFormatPr defaultColWidth="9" defaultRowHeight="13.5" x14ac:dyDescent="0.15"/>
  <cols>
    <col min="1" max="16384" width="9" style="55"/>
  </cols>
  <sheetData>
    <row r="1" spans="1:22" x14ac:dyDescent="0.15">
      <c r="I1" s="55" t="s">
        <v>16</v>
      </c>
      <c r="J1" s="55">
        <v>10</v>
      </c>
      <c r="K1" s="55" t="s">
        <v>17</v>
      </c>
      <c r="N1" s="55">
        <v>2022</v>
      </c>
      <c r="O1" s="55">
        <v>11</v>
      </c>
      <c r="P1" s="55" t="str">
        <f>N1&amp;O1</f>
        <v>202211</v>
      </c>
      <c r="Q1" s="55">
        <v>1</v>
      </c>
    </row>
    <row r="2" spans="1:22" x14ac:dyDescent="0.15">
      <c r="I2" s="55" t="s">
        <v>16</v>
      </c>
      <c r="J2" s="55">
        <v>15</v>
      </c>
      <c r="K2" s="55" t="s">
        <v>18</v>
      </c>
      <c r="N2" s="55">
        <v>2022</v>
      </c>
      <c r="O2" s="55">
        <v>12</v>
      </c>
      <c r="P2" s="55" t="str">
        <f t="shared" ref="P2:P65" si="0">N2&amp;O2</f>
        <v>202212</v>
      </c>
      <c r="Q2" s="55">
        <v>2</v>
      </c>
      <c r="T2" s="55">
        <v>0</v>
      </c>
      <c r="U2" s="55" t="s">
        <v>269</v>
      </c>
      <c r="V2" s="55">
        <v>0</v>
      </c>
    </row>
    <row r="3" spans="1:22" x14ac:dyDescent="0.15">
      <c r="I3" s="55" t="s">
        <v>16</v>
      </c>
      <c r="J3" s="55">
        <v>20</v>
      </c>
      <c r="K3" s="55" t="s">
        <v>19</v>
      </c>
      <c r="N3" s="55">
        <v>2023</v>
      </c>
      <c r="O3" s="55">
        <v>1</v>
      </c>
      <c r="P3" s="55" t="str">
        <f t="shared" si="0"/>
        <v>20231</v>
      </c>
      <c r="Q3" s="55">
        <v>3</v>
      </c>
      <c r="T3" s="55">
        <v>1</v>
      </c>
      <c r="U3" s="55" t="s">
        <v>217</v>
      </c>
      <c r="V3" s="55">
        <v>1</v>
      </c>
    </row>
    <row r="4" spans="1:22" x14ac:dyDescent="0.15">
      <c r="I4" s="55" t="s">
        <v>16</v>
      </c>
      <c r="J4" s="55">
        <v>25</v>
      </c>
      <c r="K4" s="55" t="s">
        <v>20</v>
      </c>
      <c r="N4" s="55">
        <v>2023</v>
      </c>
      <c r="O4" s="55">
        <v>2</v>
      </c>
      <c r="P4" s="55" t="str">
        <f t="shared" si="0"/>
        <v>20232</v>
      </c>
      <c r="Q4" s="55">
        <v>4</v>
      </c>
      <c r="T4" s="55">
        <v>2</v>
      </c>
      <c r="U4" s="55" t="s">
        <v>218</v>
      </c>
      <c r="V4" s="55">
        <v>2</v>
      </c>
    </row>
    <row r="5" spans="1:22" x14ac:dyDescent="0.15">
      <c r="I5" s="55" t="s">
        <v>16</v>
      </c>
      <c r="J5" s="55">
        <v>30</v>
      </c>
      <c r="K5" s="55" t="s">
        <v>21</v>
      </c>
      <c r="N5" s="55">
        <v>2023</v>
      </c>
      <c r="O5" s="55">
        <v>3</v>
      </c>
      <c r="P5" s="55" t="str">
        <f t="shared" si="0"/>
        <v>20233</v>
      </c>
      <c r="Q5" s="55">
        <v>5</v>
      </c>
      <c r="T5" s="55">
        <v>3</v>
      </c>
      <c r="U5" s="55" t="s">
        <v>219</v>
      </c>
      <c r="V5" s="55">
        <v>3</v>
      </c>
    </row>
    <row r="6" spans="1:22" x14ac:dyDescent="0.15">
      <c r="I6" s="55" t="s">
        <v>16</v>
      </c>
      <c r="J6" s="55">
        <v>35</v>
      </c>
      <c r="K6" s="55" t="s">
        <v>22</v>
      </c>
      <c r="N6" s="55">
        <v>2023</v>
      </c>
      <c r="O6" s="55">
        <v>4</v>
      </c>
      <c r="P6" s="55" t="str">
        <f t="shared" si="0"/>
        <v>20234</v>
      </c>
      <c r="Q6" s="55">
        <v>6</v>
      </c>
      <c r="T6" s="55">
        <v>4</v>
      </c>
      <c r="U6" s="55" t="s">
        <v>220</v>
      </c>
      <c r="V6" s="55">
        <v>4</v>
      </c>
    </row>
    <row r="7" spans="1:22" x14ac:dyDescent="0.15">
      <c r="I7" s="55" t="s">
        <v>16</v>
      </c>
      <c r="J7" s="55">
        <v>40</v>
      </c>
      <c r="K7" s="55" t="s">
        <v>23</v>
      </c>
      <c r="N7" s="55">
        <v>2023</v>
      </c>
      <c r="O7" s="55">
        <v>5</v>
      </c>
      <c r="P7" s="55" t="str">
        <f t="shared" si="0"/>
        <v>20235</v>
      </c>
      <c r="Q7" s="55">
        <v>7</v>
      </c>
      <c r="T7" s="55">
        <v>5</v>
      </c>
      <c r="U7" s="55" t="s">
        <v>221</v>
      </c>
      <c r="V7" s="55">
        <v>5</v>
      </c>
    </row>
    <row r="8" spans="1:22" x14ac:dyDescent="0.15">
      <c r="I8" s="55" t="s">
        <v>24</v>
      </c>
      <c r="J8" s="55" t="s">
        <v>25</v>
      </c>
      <c r="K8" s="55" t="s">
        <v>26</v>
      </c>
      <c r="N8" s="55">
        <v>2023</v>
      </c>
      <c r="O8" s="55">
        <v>6</v>
      </c>
      <c r="P8" s="55" t="str">
        <f t="shared" si="0"/>
        <v>20236</v>
      </c>
      <c r="Q8" s="55">
        <v>8</v>
      </c>
      <c r="T8" s="55">
        <v>6</v>
      </c>
      <c r="U8" s="55" t="s">
        <v>222</v>
      </c>
      <c r="V8" s="55">
        <v>6</v>
      </c>
    </row>
    <row r="9" spans="1:22" x14ac:dyDescent="0.15">
      <c r="I9" s="55" t="s">
        <v>24</v>
      </c>
      <c r="J9" s="55">
        <v>15</v>
      </c>
      <c r="K9" s="55" t="s">
        <v>27</v>
      </c>
      <c r="N9" s="55">
        <v>2023</v>
      </c>
      <c r="O9" s="55">
        <v>7</v>
      </c>
      <c r="P9" s="55" t="str">
        <f t="shared" si="0"/>
        <v>20237</v>
      </c>
      <c r="Q9" s="55">
        <v>9</v>
      </c>
      <c r="T9" s="55">
        <v>7</v>
      </c>
      <c r="U9" s="55" t="s">
        <v>223</v>
      </c>
      <c r="V9" s="55">
        <v>7</v>
      </c>
    </row>
    <row r="10" spans="1:22" x14ac:dyDescent="0.15">
      <c r="I10" s="55" t="s">
        <v>24</v>
      </c>
      <c r="J10" s="55">
        <v>20</v>
      </c>
      <c r="K10" s="55" t="s">
        <v>28</v>
      </c>
      <c r="N10" s="55">
        <v>2023</v>
      </c>
      <c r="O10" s="55">
        <v>8</v>
      </c>
      <c r="P10" s="55" t="str">
        <f t="shared" si="0"/>
        <v>20238</v>
      </c>
      <c r="Q10" s="55">
        <v>10</v>
      </c>
      <c r="T10" s="55">
        <v>8</v>
      </c>
      <c r="U10" s="55" t="s">
        <v>224</v>
      </c>
      <c r="V10" s="55">
        <v>8</v>
      </c>
    </row>
    <row r="11" spans="1:22" x14ac:dyDescent="0.15">
      <c r="I11" s="55" t="s">
        <v>24</v>
      </c>
      <c r="J11" s="55">
        <v>25</v>
      </c>
      <c r="K11" s="55" t="s">
        <v>29</v>
      </c>
      <c r="N11" s="55">
        <v>2023</v>
      </c>
      <c r="O11" s="55">
        <v>9</v>
      </c>
      <c r="P11" s="55" t="str">
        <f t="shared" si="0"/>
        <v>20239</v>
      </c>
      <c r="Q11" s="55">
        <v>11</v>
      </c>
      <c r="T11" s="55">
        <v>9</v>
      </c>
      <c r="U11" s="55" t="s">
        <v>225</v>
      </c>
      <c r="V11" s="55">
        <v>9</v>
      </c>
    </row>
    <row r="12" spans="1:22" x14ac:dyDescent="0.15">
      <c r="I12" s="55" t="s">
        <v>24</v>
      </c>
      <c r="J12" s="55">
        <v>30</v>
      </c>
      <c r="K12" s="55" t="s">
        <v>30</v>
      </c>
      <c r="N12" s="55">
        <v>2023</v>
      </c>
      <c r="O12" s="55">
        <v>10</v>
      </c>
      <c r="P12" s="55" t="str">
        <f t="shared" si="0"/>
        <v>202310</v>
      </c>
      <c r="Q12" s="55">
        <v>12</v>
      </c>
      <c r="T12" s="55">
        <v>10</v>
      </c>
      <c r="U12" s="55" t="s">
        <v>226</v>
      </c>
      <c r="V12" s="55">
        <v>10</v>
      </c>
    </row>
    <row r="13" spans="1:22" x14ac:dyDescent="0.15">
      <c r="I13" s="55" t="s">
        <v>24</v>
      </c>
      <c r="J13" s="55">
        <v>35</v>
      </c>
      <c r="K13" s="55" t="s">
        <v>31</v>
      </c>
      <c r="N13" s="55">
        <v>2023</v>
      </c>
      <c r="O13" s="55">
        <v>11</v>
      </c>
      <c r="P13" s="55" t="str">
        <f t="shared" si="0"/>
        <v>202311</v>
      </c>
      <c r="Q13" s="55">
        <v>13</v>
      </c>
      <c r="T13" s="55">
        <v>11</v>
      </c>
      <c r="U13" s="55" t="s">
        <v>227</v>
      </c>
      <c r="V13" s="55">
        <v>11</v>
      </c>
    </row>
    <row r="14" spans="1:22" x14ac:dyDescent="0.15">
      <c r="I14" s="55" t="s">
        <v>24</v>
      </c>
      <c r="J14" s="55">
        <v>40</v>
      </c>
      <c r="K14" s="55" t="s">
        <v>32</v>
      </c>
      <c r="N14" s="55">
        <v>2023</v>
      </c>
      <c r="O14" s="55">
        <v>12</v>
      </c>
      <c r="P14" s="55" t="str">
        <f t="shared" si="0"/>
        <v>202312</v>
      </c>
      <c r="Q14" s="55">
        <v>14</v>
      </c>
      <c r="T14" s="55">
        <v>12</v>
      </c>
      <c r="U14" s="55" t="s">
        <v>228</v>
      </c>
      <c r="V14" s="55">
        <v>12</v>
      </c>
    </row>
    <row r="15" spans="1:22" x14ac:dyDescent="0.15">
      <c r="I15" s="55" t="s">
        <v>33</v>
      </c>
      <c r="J15" s="55">
        <v>20</v>
      </c>
      <c r="K15" s="55" t="s">
        <v>34</v>
      </c>
      <c r="N15" s="55">
        <v>2023</v>
      </c>
      <c r="O15" s="55">
        <v>1</v>
      </c>
      <c r="P15" s="55" t="str">
        <f t="shared" si="0"/>
        <v>20231</v>
      </c>
      <c r="Q15" s="55">
        <v>15</v>
      </c>
      <c r="T15" s="55">
        <v>13</v>
      </c>
      <c r="U15" s="55" t="s">
        <v>229</v>
      </c>
      <c r="V15" s="55">
        <v>13</v>
      </c>
    </row>
    <row r="16" spans="1:22" x14ac:dyDescent="0.15">
      <c r="A16" s="56">
        <v>100</v>
      </c>
      <c r="B16" s="56" t="s">
        <v>54</v>
      </c>
      <c r="I16" s="55" t="s">
        <v>33</v>
      </c>
      <c r="J16" s="55">
        <v>25</v>
      </c>
      <c r="K16" s="55" t="s">
        <v>35</v>
      </c>
      <c r="N16" s="55">
        <v>2023</v>
      </c>
      <c r="O16" s="55">
        <v>2</v>
      </c>
      <c r="P16" s="55" t="str">
        <f t="shared" si="0"/>
        <v>20232</v>
      </c>
      <c r="Q16" s="55">
        <v>16</v>
      </c>
      <c r="T16" s="55">
        <v>14</v>
      </c>
      <c r="U16" s="55" t="s">
        <v>230</v>
      </c>
      <c r="V16" s="55">
        <v>14</v>
      </c>
    </row>
    <row r="17" spans="1:22" x14ac:dyDescent="0.15">
      <c r="A17" s="57">
        <v>101</v>
      </c>
      <c r="B17" s="57" t="str">
        <f t="shared" ref="B17:B25" si="1">B16</f>
        <v>不合格</v>
      </c>
      <c r="I17" s="55" t="s">
        <v>33</v>
      </c>
      <c r="J17" s="55">
        <v>30</v>
      </c>
      <c r="K17" s="55" t="s">
        <v>36</v>
      </c>
      <c r="N17" s="55">
        <v>2023</v>
      </c>
      <c r="O17" s="55">
        <v>3</v>
      </c>
      <c r="P17" s="55" t="str">
        <f t="shared" si="0"/>
        <v>20233</v>
      </c>
      <c r="Q17" s="55">
        <v>17</v>
      </c>
      <c r="T17" s="55">
        <v>15</v>
      </c>
      <c r="U17" s="55" t="s">
        <v>231</v>
      </c>
      <c r="V17" s="55">
        <v>15</v>
      </c>
    </row>
    <row r="18" spans="1:22" x14ac:dyDescent="0.15">
      <c r="A18" s="56">
        <v>102</v>
      </c>
      <c r="B18" s="57" t="str">
        <f t="shared" si="1"/>
        <v>不合格</v>
      </c>
      <c r="I18" s="55" t="s">
        <v>33</v>
      </c>
      <c r="J18" s="55">
        <v>35</v>
      </c>
      <c r="K18" s="55" t="s">
        <v>37</v>
      </c>
      <c r="N18" s="55">
        <v>2023</v>
      </c>
      <c r="O18" s="55">
        <v>4</v>
      </c>
      <c r="P18" s="55" t="str">
        <f t="shared" si="0"/>
        <v>20234</v>
      </c>
      <c r="Q18" s="55">
        <v>18</v>
      </c>
      <c r="T18" s="55">
        <v>16</v>
      </c>
      <c r="U18" s="55" t="s">
        <v>232</v>
      </c>
      <c r="V18" s="55">
        <v>16</v>
      </c>
    </row>
    <row r="19" spans="1:22" x14ac:dyDescent="0.15">
      <c r="A19" s="57">
        <v>103</v>
      </c>
      <c r="B19" s="57" t="str">
        <f t="shared" si="1"/>
        <v>不合格</v>
      </c>
      <c r="I19" s="55" t="s">
        <v>33</v>
      </c>
      <c r="J19" s="55">
        <v>40</v>
      </c>
      <c r="K19" s="55" t="s">
        <v>38</v>
      </c>
      <c r="N19" s="55">
        <v>2023</v>
      </c>
      <c r="O19" s="55">
        <v>5</v>
      </c>
      <c r="P19" s="55" t="str">
        <f t="shared" si="0"/>
        <v>20235</v>
      </c>
      <c r="Q19" s="55">
        <v>19</v>
      </c>
      <c r="T19" s="55">
        <v>17</v>
      </c>
      <c r="U19" s="55" t="s">
        <v>233</v>
      </c>
      <c r="V19" s="55">
        <v>17</v>
      </c>
    </row>
    <row r="20" spans="1:22" x14ac:dyDescent="0.15">
      <c r="A20" s="56">
        <v>104</v>
      </c>
      <c r="B20" s="57" t="str">
        <f t="shared" si="1"/>
        <v>不合格</v>
      </c>
      <c r="I20" s="55" t="s">
        <v>33</v>
      </c>
      <c r="J20" s="55">
        <v>45</v>
      </c>
      <c r="K20" s="55" t="s">
        <v>39</v>
      </c>
      <c r="N20" s="55">
        <v>2023</v>
      </c>
      <c r="O20" s="55">
        <v>6</v>
      </c>
      <c r="P20" s="55" t="str">
        <f t="shared" si="0"/>
        <v>20236</v>
      </c>
      <c r="Q20" s="55">
        <v>20</v>
      </c>
      <c r="T20" s="55">
        <v>18</v>
      </c>
      <c r="U20" s="55" t="s">
        <v>234</v>
      </c>
      <c r="V20" s="55">
        <v>18</v>
      </c>
    </row>
    <row r="21" spans="1:22" x14ac:dyDescent="0.15">
      <c r="A21" s="57">
        <v>105</v>
      </c>
      <c r="B21" s="57" t="str">
        <f t="shared" si="1"/>
        <v>不合格</v>
      </c>
      <c r="I21" s="55" t="s">
        <v>40</v>
      </c>
      <c r="J21" s="55">
        <v>5</v>
      </c>
      <c r="K21" s="55" t="s">
        <v>41</v>
      </c>
      <c r="N21" s="55">
        <v>2023</v>
      </c>
      <c r="O21" s="55">
        <v>7</v>
      </c>
      <c r="P21" s="55" t="str">
        <f t="shared" si="0"/>
        <v>20237</v>
      </c>
      <c r="Q21" s="55">
        <v>21</v>
      </c>
      <c r="T21" s="55">
        <v>19</v>
      </c>
      <c r="U21" s="55" t="s">
        <v>235</v>
      </c>
      <c r="V21" s="55">
        <v>19</v>
      </c>
    </row>
    <row r="22" spans="1:22" x14ac:dyDescent="0.15">
      <c r="A22" s="56">
        <v>106</v>
      </c>
      <c r="B22" s="57" t="str">
        <f t="shared" si="1"/>
        <v>不合格</v>
      </c>
      <c r="I22" s="55" t="s">
        <v>40</v>
      </c>
      <c r="J22" s="55">
        <v>10</v>
      </c>
      <c r="K22" s="55" t="s">
        <v>42</v>
      </c>
      <c r="N22" s="55">
        <v>2023</v>
      </c>
      <c r="O22" s="55">
        <v>8</v>
      </c>
      <c r="P22" s="55" t="str">
        <f t="shared" si="0"/>
        <v>20238</v>
      </c>
      <c r="Q22" s="55">
        <v>22</v>
      </c>
      <c r="T22" s="55">
        <v>20</v>
      </c>
      <c r="U22" s="55" t="s">
        <v>236</v>
      </c>
      <c r="V22" s="55">
        <v>20</v>
      </c>
    </row>
    <row r="23" spans="1:22" x14ac:dyDescent="0.15">
      <c r="A23" s="57">
        <v>107</v>
      </c>
      <c r="B23" s="57" t="str">
        <f t="shared" si="1"/>
        <v>不合格</v>
      </c>
      <c r="I23" s="55" t="s">
        <v>40</v>
      </c>
      <c r="J23" s="55">
        <v>15</v>
      </c>
      <c r="K23" s="55" t="s">
        <v>43</v>
      </c>
      <c r="N23" s="55">
        <v>2023</v>
      </c>
      <c r="O23" s="55">
        <v>9</v>
      </c>
      <c r="P23" s="55" t="str">
        <f t="shared" si="0"/>
        <v>20239</v>
      </c>
      <c r="Q23" s="55">
        <v>23</v>
      </c>
      <c r="T23" s="55">
        <v>21</v>
      </c>
      <c r="U23" s="55" t="s">
        <v>237</v>
      </c>
      <c r="V23" s="55">
        <v>21</v>
      </c>
    </row>
    <row r="24" spans="1:22" x14ac:dyDescent="0.15">
      <c r="A24" s="56">
        <v>108</v>
      </c>
      <c r="B24" s="57" t="str">
        <f t="shared" si="1"/>
        <v>不合格</v>
      </c>
      <c r="I24" s="55" t="s">
        <v>40</v>
      </c>
      <c r="J24" s="55">
        <v>20</v>
      </c>
      <c r="K24" s="55" t="s">
        <v>44</v>
      </c>
      <c r="N24" s="55">
        <v>2023</v>
      </c>
      <c r="O24" s="55">
        <v>10</v>
      </c>
      <c r="P24" s="55" t="str">
        <f t="shared" si="0"/>
        <v>202310</v>
      </c>
      <c r="Q24" s="55">
        <v>24</v>
      </c>
      <c r="T24" s="55">
        <v>22</v>
      </c>
      <c r="U24" s="55" t="s">
        <v>42</v>
      </c>
      <c r="V24" s="55">
        <v>22</v>
      </c>
    </row>
    <row r="25" spans="1:22" x14ac:dyDescent="0.15">
      <c r="A25" s="57">
        <v>109</v>
      </c>
      <c r="B25" s="57" t="str">
        <f t="shared" si="1"/>
        <v>不合格</v>
      </c>
      <c r="I25" s="55" t="s">
        <v>40</v>
      </c>
      <c r="J25" s="55">
        <v>25</v>
      </c>
      <c r="K25" s="55" t="s">
        <v>45</v>
      </c>
      <c r="N25" s="55">
        <v>2023</v>
      </c>
      <c r="O25" s="55">
        <v>11</v>
      </c>
      <c r="P25" s="55" t="str">
        <f t="shared" si="0"/>
        <v>202311</v>
      </c>
      <c r="Q25" s="55">
        <v>25</v>
      </c>
      <c r="T25" s="55">
        <v>23</v>
      </c>
      <c r="U25" s="55" t="s">
        <v>43</v>
      </c>
      <c r="V25" s="55">
        <v>23</v>
      </c>
    </row>
    <row r="26" spans="1:22" x14ac:dyDescent="0.15">
      <c r="A26" s="56">
        <v>110</v>
      </c>
      <c r="B26" s="57" t="s">
        <v>17</v>
      </c>
      <c r="C26" s="58" t="s">
        <v>92</v>
      </c>
      <c r="I26" s="55" t="s">
        <v>40</v>
      </c>
      <c r="J26" s="55">
        <v>30</v>
      </c>
      <c r="K26" s="55" t="s">
        <v>46</v>
      </c>
      <c r="N26" s="55">
        <v>2023</v>
      </c>
      <c r="O26" s="55">
        <v>12</v>
      </c>
      <c r="P26" s="55" t="str">
        <f t="shared" si="0"/>
        <v>202312</v>
      </c>
      <c r="Q26" s="55">
        <v>26</v>
      </c>
      <c r="T26" s="55">
        <v>24</v>
      </c>
      <c r="U26" s="55" t="s">
        <v>44</v>
      </c>
      <c r="V26" s="55">
        <v>24</v>
      </c>
    </row>
    <row r="27" spans="1:22" x14ac:dyDescent="0.15">
      <c r="A27" s="57">
        <v>111</v>
      </c>
      <c r="B27" s="57" t="str">
        <f>B26</f>
        <v>10級</v>
      </c>
      <c r="C27" s="55" t="s">
        <v>91</v>
      </c>
      <c r="I27" s="55" t="s">
        <v>40</v>
      </c>
      <c r="J27" s="55">
        <v>35</v>
      </c>
      <c r="K27" s="55" t="s">
        <v>47</v>
      </c>
      <c r="N27" s="55">
        <f>IF(O27=1,N26+1,N26)</f>
        <v>2024</v>
      </c>
      <c r="O27" s="55">
        <f>IF(O26=12,1,O26+1)</f>
        <v>1</v>
      </c>
      <c r="P27" s="55" t="str">
        <f t="shared" si="0"/>
        <v>20241</v>
      </c>
      <c r="Q27" s="55">
        <v>27</v>
      </c>
      <c r="T27" s="55">
        <v>25</v>
      </c>
      <c r="U27" s="55" t="s">
        <v>45</v>
      </c>
      <c r="V27" s="55">
        <v>25</v>
      </c>
    </row>
    <row r="28" spans="1:22" x14ac:dyDescent="0.15">
      <c r="A28" s="56">
        <v>112</v>
      </c>
      <c r="B28" s="57" t="str">
        <f>B27</f>
        <v>10級</v>
      </c>
      <c r="C28" s="55" t="s">
        <v>91</v>
      </c>
      <c r="I28" s="55" t="s">
        <v>40</v>
      </c>
      <c r="J28" s="55">
        <v>40</v>
      </c>
      <c r="K28" s="55" t="s">
        <v>48</v>
      </c>
      <c r="N28" s="55">
        <f t="shared" ref="N28:N91" si="2">IF(O28=1,N27+1,N27)</f>
        <v>2024</v>
      </c>
      <c r="O28" s="55">
        <f t="shared" ref="O28:O91" si="3">IF(O27=12,1,O27+1)</f>
        <v>2</v>
      </c>
      <c r="P28" s="55" t="str">
        <f t="shared" si="0"/>
        <v>20242</v>
      </c>
      <c r="Q28" s="55">
        <v>28</v>
      </c>
      <c r="T28" s="55">
        <v>26</v>
      </c>
      <c r="U28" s="55" t="s">
        <v>46</v>
      </c>
      <c r="V28" s="55">
        <v>26</v>
      </c>
    </row>
    <row r="29" spans="1:22" x14ac:dyDescent="0.15">
      <c r="A29" s="57">
        <v>113</v>
      </c>
      <c r="B29" s="57" t="str">
        <f>"準"&amp;B31</f>
        <v>準9級</v>
      </c>
      <c r="C29" s="58" t="s">
        <v>94</v>
      </c>
      <c r="I29" s="55" t="s">
        <v>40</v>
      </c>
      <c r="J29" s="55">
        <v>44</v>
      </c>
      <c r="K29" s="55" t="s">
        <v>49</v>
      </c>
      <c r="N29" s="55">
        <f t="shared" si="2"/>
        <v>2024</v>
      </c>
      <c r="O29" s="55">
        <f t="shared" si="3"/>
        <v>3</v>
      </c>
      <c r="P29" s="55" t="str">
        <f t="shared" si="0"/>
        <v>20243</v>
      </c>
      <c r="Q29" s="55">
        <v>29</v>
      </c>
      <c r="T29" s="55">
        <v>27</v>
      </c>
      <c r="U29" s="55" t="s">
        <v>47</v>
      </c>
      <c r="V29" s="55">
        <v>27</v>
      </c>
    </row>
    <row r="30" spans="1:22" x14ac:dyDescent="0.15">
      <c r="A30" s="56">
        <v>114</v>
      </c>
      <c r="B30" s="57" t="str">
        <f>"準"&amp;B31</f>
        <v>準9級</v>
      </c>
      <c r="C30" s="55" t="s">
        <v>95</v>
      </c>
      <c r="I30" s="55" t="s">
        <v>40</v>
      </c>
      <c r="J30" s="55">
        <v>48</v>
      </c>
      <c r="K30" s="55" t="s">
        <v>50</v>
      </c>
      <c r="N30" s="55">
        <f t="shared" si="2"/>
        <v>2024</v>
      </c>
      <c r="O30" s="55">
        <f t="shared" si="3"/>
        <v>4</v>
      </c>
      <c r="P30" s="55" t="str">
        <f t="shared" si="0"/>
        <v>20244</v>
      </c>
      <c r="Q30" s="55">
        <v>30</v>
      </c>
      <c r="T30" s="55">
        <v>28</v>
      </c>
      <c r="U30" s="55" t="s">
        <v>48</v>
      </c>
      <c r="V30" s="55">
        <v>28</v>
      </c>
    </row>
    <row r="31" spans="1:22" x14ac:dyDescent="0.15">
      <c r="A31" s="57">
        <v>115</v>
      </c>
      <c r="B31" s="57" t="s">
        <v>18</v>
      </c>
      <c r="C31" s="55" t="s">
        <v>93</v>
      </c>
      <c r="N31" s="55">
        <f t="shared" si="2"/>
        <v>2024</v>
      </c>
      <c r="O31" s="55">
        <f t="shared" si="3"/>
        <v>5</v>
      </c>
      <c r="P31" s="55" t="str">
        <f t="shared" si="0"/>
        <v>20245</v>
      </c>
      <c r="Q31" s="55">
        <v>31</v>
      </c>
      <c r="T31" s="55">
        <v>29</v>
      </c>
      <c r="U31" s="55" t="s">
        <v>49</v>
      </c>
      <c r="V31" s="55">
        <v>29</v>
      </c>
    </row>
    <row r="32" spans="1:22" x14ac:dyDescent="0.15">
      <c r="A32" s="56">
        <v>116</v>
      </c>
      <c r="B32" s="57" t="str">
        <f>B31</f>
        <v>9級</v>
      </c>
      <c r="C32" s="55" t="s">
        <v>93</v>
      </c>
      <c r="N32" s="55">
        <f t="shared" si="2"/>
        <v>2024</v>
      </c>
      <c r="O32" s="55">
        <f t="shared" si="3"/>
        <v>6</v>
      </c>
      <c r="P32" s="55" t="str">
        <f t="shared" si="0"/>
        <v>20246</v>
      </c>
      <c r="Q32" s="55">
        <v>32</v>
      </c>
      <c r="T32" s="55">
        <v>30</v>
      </c>
      <c r="U32" s="55" t="s">
        <v>267</v>
      </c>
      <c r="V32" s="55">
        <v>30</v>
      </c>
    </row>
    <row r="33" spans="1:22" x14ac:dyDescent="0.15">
      <c r="A33" s="57">
        <v>117</v>
      </c>
      <c r="B33" s="57" t="s">
        <v>18</v>
      </c>
      <c r="C33" s="55" t="s">
        <v>93</v>
      </c>
      <c r="N33" s="55">
        <f t="shared" si="2"/>
        <v>2024</v>
      </c>
      <c r="O33" s="55">
        <f t="shared" si="3"/>
        <v>7</v>
      </c>
      <c r="P33" s="55" t="str">
        <f t="shared" si="0"/>
        <v>20247</v>
      </c>
      <c r="Q33" s="55">
        <v>33</v>
      </c>
      <c r="T33" s="55">
        <v>31</v>
      </c>
      <c r="U33" s="55" t="s">
        <v>238</v>
      </c>
      <c r="V33" s="55">
        <v>31</v>
      </c>
    </row>
    <row r="34" spans="1:22" x14ac:dyDescent="0.15">
      <c r="A34" s="56">
        <v>118</v>
      </c>
      <c r="B34" s="57" t="str">
        <f>"準"&amp;B36</f>
        <v>準8級</v>
      </c>
      <c r="C34" s="55" t="s">
        <v>96</v>
      </c>
      <c r="N34" s="55">
        <f t="shared" si="2"/>
        <v>2024</v>
      </c>
      <c r="O34" s="55">
        <f t="shared" si="3"/>
        <v>8</v>
      </c>
      <c r="P34" s="55" t="str">
        <f t="shared" si="0"/>
        <v>20248</v>
      </c>
      <c r="Q34" s="55">
        <v>34</v>
      </c>
      <c r="T34" s="55">
        <v>32</v>
      </c>
      <c r="U34" s="55" t="s">
        <v>239</v>
      </c>
      <c r="V34" s="55">
        <v>32</v>
      </c>
    </row>
    <row r="35" spans="1:22" x14ac:dyDescent="0.15">
      <c r="A35" s="57">
        <v>119</v>
      </c>
      <c r="B35" s="57" t="str">
        <f>"準"&amp;B36</f>
        <v>準8級</v>
      </c>
      <c r="C35" s="55" t="s">
        <v>96</v>
      </c>
      <c r="N35" s="55">
        <f t="shared" si="2"/>
        <v>2024</v>
      </c>
      <c r="O35" s="55">
        <f t="shared" si="3"/>
        <v>9</v>
      </c>
      <c r="P35" s="55" t="str">
        <f t="shared" si="0"/>
        <v>20249</v>
      </c>
      <c r="Q35" s="55">
        <v>35</v>
      </c>
      <c r="T35" s="55">
        <v>33</v>
      </c>
      <c r="U35" s="55" t="s">
        <v>240</v>
      </c>
      <c r="V35" s="55">
        <v>33</v>
      </c>
    </row>
    <row r="36" spans="1:22" x14ac:dyDescent="0.15">
      <c r="A36" s="56">
        <v>120</v>
      </c>
      <c r="B36" s="57" t="s">
        <v>19</v>
      </c>
      <c r="C36" s="55" t="s">
        <v>97</v>
      </c>
      <c r="N36" s="55">
        <f t="shared" si="2"/>
        <v>2024</v>
      </c>
      <c r="O36" s="55">
        <f t="shared" si="3"/>
        <v>10</v>
      </c>
      <c r="P36" s="55" t="str">
        <f t="shared" si="0"/>
        <v>202410</v>
      </c>
      <c r="Q36" s="55">
        <v>36</v>
      </c>
      <c r="T36" s="55">
        <v>34</v>
      </c>
      <c r="U36" s="55" t="s">
        <v>241</v>
      </c>
      <c r="V36" s="55">
        <v>34</v>
      </c>
    </row>
    <row r="37" spans="1:22" x14ac:dyDescent="0.15">
      <c r="A37" s="57">
        <v>121</v>
      </c>
      <c r="B37" s="57" t="str">
        <f>B36</f>
        <v>8級</v>
      </c>
      <c r="C37" s="55" t="s">
        <v>97</v>
      </c>
      <c r="N37" s="55">
        <f t="shared" si="2"/>
        <v>2024</v>
      </c>
      <c r="O37" s="55">
        <f t="shared" si="3"/>
        <v>11</v>
      </c>
      <c r="P37" s="55" t="str">
        <f t="shared" si="0"/>
        <v>202411</v>
      </c>
      <c r="Q37" s="55">
        <v>37</v>
      </c>
      <c r="T37" s="55">
        <v>35</v>
      </c>
      <c r="U37" s="55" t="s">
        <v>242</v>
      </c>
      <c r="V37" s="55">
        <v>35</v>
      </c>
    </row>
    <row r="38" spans="1:22" x14ac:dyDescent="0.15">
      <c r="A38" s="56">
        <v>122</v>
      </c>
      <c r="B38" s="57" t="s">
        <v>19</v>
      </c>
      <c r="C38" s="55" t="s">
        <v>97</v>
      </c>
      <c r="N38" s="55">
        <f t="shared" si="2"/>
        <v>2024</v>
      </c>
      <c r="O38" s="55">
        <f t="shared" si="3"/>
        <v>12</v>
      </c>
      <c r="P38" s="55" t="str">
        <f t="shared" si="0"/>
        <v>202412</v>
      </c>
      <c r="Q38" s="55">
        <v>38</v>
      </c>
      <c r="T38" s="55">
        <v>36</v>
      </c>
      <c r="U38" s="55" t="s">
        <v>243</v>
      </c>
      <c r="V38" s="55">
        <v>36</v>
      </c>
    </row>
    <row r="39" spans="1:22" x14ac:dyDescent="0.15">
      <c r="A39" s="57">
        <v>123</v>
      </c>
      <c r="B39" s="57" t="str">
        <f>"準"&amp;B41</f>
        <v>準7級</v>
      </c>
      <c r="C39" s="55" t="s">
        <v>149</v>
      </c>
      <c r="N39" s="55">
        <f t="shared" si="2"/>
        <v>2025</v>
      </c>
      <c r="O39" s="55">
        <f t="shared" si="3"/>
        <v>1</v>
      </c>
      <c r="P39" s="55" t="str">
        <f t="shared" si="0"/>
        <v>20251</v>
      </c>
      <c r="Q39" s="55">
        <v>39</v>
      </c>
      <c r="T39" s="55">
        <v>37</v>
      </c>
      <c r="U39" s="55" t="s">
        <v>244</v>
      </c>
      <c r="V39" s="55">
        <v>37</v>
      </c>
    </row>
    <row r="40" spans="1:22" x14ac:dyDescent="0.15">
      <c r="A40" s="56">
        <v>124</v>
      </c>
      <c r="B40" s="57" t="str">
        <f>"準"&amp;B41</f>
        <v>準7級</v>
      </c>
      <c r="C40" s="55" t="s">
        <v>148</v>
      </c>
      <c r="N40" s="55">
        <f t="shared" si="2"/>
        <v>2025</v>
      </c>
      <c r="O40" s="55">
        <f t="shared" si="3"/>
        <v>2</v>
      </c>
      <c r="P40" s="55" t="str">
        <f t="shared" si="0"/>
        <v>20252</v>
      </c>
      <c r="Q40" s="55">
        <v>40</v>
      </c>
      <c r="T40" s="55">
        <v>38</v>
      </c>
      <c r="U40" s="55" t="s">
        <v>245</v>
      </c>
      <c r="V40" s="55">
        <v>38</v>
      </c>
    </row>
    <row r="41" spans="1:22" x14ac:dyDescent="0.15">
      <c r="A41" s="57">
        <v>125</v>
      </c>
      <c r="B41" s="57" t="s">
        <v>20</v>
      </c>
      <c r="C41" s="55" t="s">
        <v>98</v>
      </c>
      <c r="N41" s="55">
        <f t="shared" si="2"/>
        <v>2025</v>
      </c>
      <c r="O41" s="55">
        <f t="shared" si="3"/>
        <v>3</v>
      </c>
      <c r="P41" s="55" t="str">
        <f t="shared" si="0"/>
        <v>20253</v>
      </c>
      <c r="Q41" s="55">
        <v>41</v>
      </c>
      <c r="T41" s="55">
        <v>39</v>
      </c>
      <c r="U41" s="55" t="s">
        <v>246</v>
      </c>
      <c r="V41" s="55">
        <v>39</v>
      </c>
    </row>
    <row r="42" spans="1:22" x14ac:dyDescent="0.15">
      <c r="A42" s="56">
        <v>126</v>
      </c>
      <c r="B42" s="57" t="str">
        <f>B41</f>
        <v>7級</v>
      </c>
      <c r="C42" s="55" t="s">
        <v>98</v>
      </c>
      <c r="N42" s="55">
        <f t="shared" si="2"/>
        <v>2025</v>
      </c>
      <c r="O42" s="55">
        <f t="shared" si="3"/>
        <v>4</v>
      </c>
      <c r="P42" s="55" t="str">
        <f t="shared" si="0"/>
        <v>20254</v>
      </c>
      <c r="Q42" s="55">
        <v>42</v>
      </c>
      <c r="T42" s="55">
        <v>40</v>
      </c>
      <c r="U42" s="55" t="s">
        <v>247</v>
      </c>
      <c r="V42" s="55">
        <v>40</v>
      </c>
    </row>
    <row r="43" spans="1:22" x14ac:dyDescent="0.15">
      <c r="A43" s="57">
        <v>127</v>
      </c>
      <c r="B43" s="57" t="str">
        <f>B42</f>
        <v>7級</v>
      </c>
      <c r="C43" s="55" t="s">
        <v>98</v>
      </c>
      <c r="N43" s="55">
        <f t="shared" si="2"/>
        <v>2025</v>
      </c>
      <c r="O43" s="55">
        <f t="shared" si="3"/>
        <v>5</v>
      </c>
      <c r="P43" s="55" t="str">
        <f t="shared" si="0"/>
        <v>20255</v>
      </c>
      <c r="Q43" s="55">
        <v>43</v>
      </c>
      <c r="T43" s="55">
        <v>41</v>
      </c>
      <c r="U43" s="55" t="s">
        <v>248</v>
      </c>
      <c r="V43" s="55">
        <v>41</v>
      </c>
    </row>
    <row r="44" spans="1:22" x14ac:dyDescent="0.15">
      <c r="A44" s="56">
        <v>128</v>
      </c>
      <c r="B44" s="57" t="str">
        <f>"準"&amp;B46</f>
        <v>準6級</v>
      </c>
      <c r="C44" s="55" t="s">
        <v>151</v>
      </c>
      <c r="N44" s="55">
        <f t="shared" si="2"/>
        <v>2025</v>
      </c>
      <c r="O44" s="55">
        <f t="shared" si="3"/>
        <v>6</v>
      </c>
      <c r="P44" s="55" t="str">
        <f t="shared" si="0"/>
        <v>20256</v>
      </c>
      <c r="Q44" s="55">
        <v>44</v>
      </c>
      <c r="T44" s="55">
        <v>42</v>
      </c>
      <c r="U44" s="55" t="s">
        <v>250</v>
      </c>
      <c r="V44" s="55">
        <v>42</v>
      </c>
    </row>
    <row r="45" spans="1:22" x14ac:dyDescent="0.15">
      <c r="A45" s="57">
        <v>129</v>
      </c>
      <c r="B45" s="57" t="str">
        <f>"準"&amp;B46</f>
        <v>準6級</v>
      </c>
      <c r="C45" s="55" t="s">
        <v>150</v>
      </c>
      <c r="N45" s="55">
        <f t="shared" si="2"/>
        <v>2025</v>
      </c>
      <c r="O45" s="55">
        <f t="shared" si="3"/>
        <v>7</v>
      </c>
      <c r="P45" s="55" t="str">
        <f t="shared" si="0"/>
        <v>20257</v>
      </c>
      <c r="Q45" s="55">
        <v>45</v>
      </c>
      <c r="T45" s="55">
        <v>43</v>
      </c>
      <c r="U45" s="55" t="s">
        <v>252</v>
      </c>
      <c r="V45" s="55">
        <v>43</v>
      </c>
    </row>
    <row r="46" spans="1:22" x14ac:dyDescent="0.15">
      <c r="A46" s="56">
        <v>130</v>
      </c>
      <c r="B46" s="56" t="s">
        <v>21</v>
      </c>
      <c r="C46" s="55" t="s">
        <v>99</v>
      </c>
      <c r="N46" s="55">
        <f t="shared" si="2"/>
        <v>2025</v>
      </c>
      <c r="O46" s="55">
        <f t="shared" si="3"/>
        <v>8</v>
      </c>
      <c r="P46" s="55" t="str">
        <f t="shared" si="0"/>
        <v>20258</v>
      </c>
      <c r="Q46" s="55">
        <v>46</v>
      </c>
      <c r="T46" s="55">
        <v>44</v>
      </c>
      <c r="U46" s="55" t="s">
        <v>254</v>
      </c>
      <c r="V46" s="55">
        <v>44</v>
      </c>
    </row>
    <row r="47" spans="1:22" x14ac:dyDescent="0.15">
      <c r="A47" s="57">
        <v>131</v>
      </c>
      <c r="B47" s="57" t="str">
        <f>B46</f>
        <v>6級</v>
      </c>
      <c r="C47" s="55" t="s">
        <v>99</v>
      </c>
      <c r="N47" s="55">
        <f t="shared" si="2"/>
        <v>2025</v>
      </c>
      <c r="O47" s="55">
        <f t="shared" si="3"/>
        <v>9</v>
      </c>
      <c r="P47" s="55" t="str">
        <f t="shared" si="0"/>
        <v>20259</v>
      </c>
      <c r="Q47" s="55">
        <v>47</v>
      </c>
      <c r="T47" s="55">
        <v>45</v>
      </c>
      <c r="U47" s="55" t="s">
        <v>256</v>
      </c>
      <c r="V47" s="55">
        <v>45</v>
      </c>
    </row>
    <row r="48" spans="1:22" x14ac:dyDescent="0.15">
      <c r="A48" s="56">
        <v>132</v>
      </c>
      <c r="B48" s="57" t="s">
        <v>21</v>
      </c>
      <c r="C48" s="55" t="s">
        <v>99</v>
      </c>
      <c r="N48" s="55">
        <f t="shared" si="2"/>
        <v>2025</v>
      </c>
      <c r="O48" s="55">
        <f t="shared" si="3"/>
        <v>10</v>
      </c>
      <c r="P48" s="55" t="str">
        <f t="shared" si="0"/>
        <v>202510</v>
      </c>
      <c r="Q48" s="55">
        <v>48</v>
      </c>
      <c r="T48" s="55">
        <v>46</v>
      </c>
      <c r="U48" s="55" t="s">
        <v>258</v>
      </c>
      <c r="V48" s="55">
        <v>46</v>
      </c>
    </row>
    <row r="49" spans="1:22" x14ac:dyDescent="0.15">
      <c r="A49" s="57">
        <v>133</v>
      </c>
      <c r="B49" s="57" t="str">
        <f>"準"&amp;B51</f>
        <v>準5級</v>
      </c>
      <c r="C49" s="55" t="s">
        <v>153</v>
      </c>
      <c r="N49" s="55">
        <f t="shared" si="2"/>
        <v>2025</v>
      </c>
      <c r="O49" s="55">
        <f t="shared" si="3"/>
        <v>11</v>
      </c>
      <c r="P49" s="55" t="str">
        <f t="shared" si="0"/>
        <v>202511</v>
      </c>
      <c r="Q49" s="55">
        <v>49</v>
      </c>
      <c r="T49" s="55">
        <v>47</v>
      </c>
      <c r="U49" s="55" t="s">
        <v>260</v>
      </c>
      <c r="V49" s="55">
        <v>47</v>
      </c>
    </row>
    <row r="50" spans="1:22" x14ac:dyDescent="0.15">
      <c r="A50" s="56">
        <v>134</v>
      </c>
      <c r="B50" s="57" t="str">
        <f>"準"&amp;B51</f>
        <v>準5級</v>
      </c>
      <c r="C50" s="55" t="s">
        <v>152</v>
      </c>
      <c r="N50" s="55">
        <f t="shared" si="2"/>
        <v>2025</v>
      </c>
      <c r="O50" s="55">
        <f t="shared" si="3"/>
        <v>12</v>
      </c>
      <c r="P50" s="55" t="str">
        <f t="shared" si="0"/>
        <v>202512</v>
      </c>
      <c r="Q50" s="55">
        <v>50</v>
      </c>
      <c r="T50" s="55">
        <v>48</v>
      </c>
      <c r="U50" s="55" t="s">
        <v>262</v>
      </c>
      <c r="V50" s="55">
        <v>48</v>
      </c>
    </row>
    <row r="51" spans="1:22" x14ac:dyDescent="0.15">
      <c r="A51" s="57">
        <v>135</v>
      </c>
      <c r="B51" s="57" t="s">
        <v>22</v>
      </c>
      <c r="C51" s="55" t="s">
        <v>100</v>
      </c>
      <c r="N51" s="55">
        <f t="shared" si="2"/>
        <v>2026</v>
      </c>
      <c r="O51" s="55">
        <f t="shared" si="3"/>
        <v>1</v>
      </c>
      <c r="P51" s="55" t="str">
        <f t="shared" si="0"/>
        <v>20261</v>
      </c>
      <c r="Q51" s="55">
        <v>51</v>
      </c>
      <c r="T51" s="55">
        <v>49</v>
      </c>
      <c r="U51" s="55" t="s">
        <v>264</v>
      </c>
      <c r="V51" s="55">
        <v>49</v>
      </c>
    </row>
    <row r="52" spans="1:22" x14ac:dyDescent="0.15">
      <c r="A52" s="56">
        <v>136</v>
      </c>
      <c r="B52" s="57" t="str">
        <f>B51</f>
        <v>5級</v>
      </c>
      <c r="C52" s="55" t="s">
        <v>100</v>
      </c>
      <c r="N52" s="55">
        <f t="shared" si="2"/>
        <v>2026</v>
      </c>
      <c r="O52" s="55">
        <f t="shared" si="3"/>
        <v>2</v>
      </c>
      <c r="P52" s="55" t="str">
        <f t="shared" si="0"/>
        <v>20262</v>
      </c>
      <c r="Q52" s="55">
        <v>52</v>
      </c>
      <c r="T52" s="55">
        <v>50</v>
      </c>
      <c r="U52" s="55" t="s">
        <v>266</v>
      </c>
      <c r="V52" s="55">
        <v>50</v>
      </c>
    </row>
    <row r="53" spans="1:22" x14ac:dyDescent="0.15">
      <c r="A53" s="57">
        <v>137</v>
      </c>
      <c r="B53" s="57" t="str">
        <f>B52</f>
        <v>5級</v>
      </c>
      <c r="C53" s="55" t="s">
        <v>100</v>
      </c>
      <c r="N53" s="55">
        <f t="shared" si="2"/>
        <v>2026</v>
      </c>
      <c r="O53" s="55">
        <f t="shared" si="3"/>
        <v>3</v>
      </c>
      <c r="P53" s="55" t="str">
        <f t="shared" si="0"/>
        <v>20263</v>
      </c>
      <c r="Q53" s="55">
        <v>53</v>
      </c>
      <c r="T53" s="55">
        <v>52</v>
      </c>
      <c r="U53" s="55" t="s">
        <v>249</v>
      </c>
      <c r="V53" s="55">
        <v>52</v>
      </c>
    </row>
    <row r="54" spans="1:22" x14ac:dyDescent="0.15">
      <c r="A54" s="56">
        <v>138</v>
      </c>
      <c r="B54" s="57" t="str">
        <f>"準"&amp;B56</f>
        <v>準4級</v>
      </c>
      <c r="C54" s="55" t="s">
        <v>155</v>
      </c>
      <c r="N54" s="55">
        <f t="shared" si="2"/>
        <v>2026</v>
      </c>
      <c r="O54" s="55">
        <f t="shared" si="3"/>
        <v>4</v>
      </c>
      <c r="P54" s="55" t="str">
        <f t="shared" si="0"/>
        <v>20264</v>
      </c>
      <c r="Q54" s="55">
        <v>54</v>
      </c>
      <c r="T54" s="55">
        <v>53</v>
      </c>
      <c r="U54" s="55" t="s">
        <v>251</v>
      </c>
      <c r="V54" s="55">
        <v>53</v>
      </c>
    </row>
    <row r="55" spans="1:22" x14ac:dyDescent="0.15">
      <c r="A55" s="57">
        <v>139</v>
      </c>
      <c r="B55" s="57" t="str">
        <f>"準"&amp;B56</f>
        <v>準4級</v>
      </c>
      <c r="C55" s="55" t="s">
        <v>154</v>
      </c>
      <c r="N55" s="55">
        <f t="shared" si="2"/>
        <v>2026</v>
      </c>
      <c r="O55" s="55">
        <f t="shared" si="3"/>
        <v>5</v>
      </c>
      <c r="P55" s="55" t="str">
        <f t="shared" si="0"/>
        <v>20265</v>
      </c>
      <c r="Q55" s="55">
        <v>55</v>
      </c>
      <c r="T55" s="55">
        <v>54</v>
      </c>
      <c r="U55" s="55" t="s">
        <v>253</v>
      </c>
      <c r="V55" s="55">
        <v>54</v>
      </c>
    </row>
    <row r="56" spans="1:22" x14ac:dyDescent="0.15">
      <c r="A56" s="56">
        <v>140</v>
      </c>
      <c r="B56" s="57" t="s">
        <v>23</v>
      </c>
      <c r="C56" s="55" t="s">
        <v>102</v>
      </c>
      <c r="N56" s="55">
        <f t="shared" si="2"/>
        <v>2026</v>
      </c>
      <c r="O56" s="55">
        <f t="shared" si="3"/>
        <v>6</v>
      </c>
      <c r="P56" s="55" t="str">
        <f t="shared" si="0"/>
        <v>20266</v>
      </c>
      <c r="Q56" s="55">
        <v>56</v>
      </c>
      <c r="T56" s="55">
        <v>55</v>
      </c>
      <c r="U56" s="55" t="s">
        <v>255</v>
      </c>
      <c r="V56" s="55">
        <v>55</v>
      </c>
    </row>
    <row r="57" spans="1:22" x14ac:dyDescent="0.15">
      <c r="A57" s="57">
        <v>141</v>
      </c>
      <c r="B57" s="57" t="str">
        <f t="shared" ref="B57:B66" si="4">B56</f>
        <v>4級</v>
      </c>
      <c r="C57" s="55" t="s">
        <v>101</v>
      </c>
      <c r="N57" s="55">
        <f t="shared" si="2"/>
        <v>2026</v>
      </c>
      <c r="O57" s="55">
        <f t="shared" si="3"/>
        <v>7</v>
      </c>
      <c r="P57" s="55" t="str">
        <f t="shared" si="0"/>
        <v>20267</v>
      </c>
      <c r="Q57" s="55">
        <v>57</v>
      </c>
      <c r="T57" s="55">
        <v>56</v>
      </c>
      <c r="U57" s="55" t="s">
        <v>257</v>
      </c>
      <c r="V57" s="55">
        <v>56</v>
      </c>
    </row>
    <row r="58" spans="1:22" x14ac:dyDescent="0.15">
      <c r="A58" s="56">
        <v>142</v>
      </c>
      <c r="B58" s="57" t="str">
        <f t="shared" si="4"/>
        <v>4級</v>
      </c>
      <c r="C58" s="55" t="s">
        <v>101</v>
      </c>
      <c r="N58" s="55">
        <f t="shared" si="2"/>
        <v>2026</v>
      </c>
      <c r="O58" s="55">
        <f t="shared" si="3"/>
        <v>8</v>
      </c>
      <c r="P58" s="55" t="str">
        <f t="shared" si="0"/>
        <v>20268</v>
      </c>
      <c r="Q58" s="55">
        <v>58</v>
      </c>
      <c r="T58" s="55">
        <v>57</v>
      </c>
      <c r="U58" s="55" t="s">
        <v>259</v>
      </c>
      <c r="V58" s="55">
        <v>57</v>
      </c>
    </row>
    <row r="59" spans="1:22" x14ac:dyDescent="0.15">
      <c r="A59" s="57">
        <v>143</v>
      </c>
      <c r="B59" s="57" t="str">
        <f t="shared" si="4"/>
        <v>4級</v>
      </c>
      <c r="C59" s="55" t="s">
        <v>101</v>
      </c>
      <c r="N59" s="55">
        <f t="shared" si="2"/>
        <v>2026</v>
      </c>
      <c r="O59" s="55">
        <f t="shared" si="3"/>
        <v>9</v>
      </c>
      <c r="P59" s="55" t="str">
        <f t="shared" si="0"/>
        <v>20269</v>
      </c>
      <c r="Q59" s="55">
        <v>59</v>
      </c>
      <c r="T59" s="55">
        <v>58</v>
      </c>
      <c r="U59" s="55" t="s">
        <v>261</v>
      </c>
      <c r="V59" s="55">
        <v>58</v>
      </c>
    </row>
    <row r="60" spans="1:22" x14ac:dyDescent="0.15">
      <c r="A60" s="56">
        <v>144</v>
      </c>
      <c r="B60" s="57" t="str">
        <f t="shared" si="4"/>
        <v>4級</v>
      </c>
      <c r="C60" s="55" t="s">
        <v>101</v>
      </c>
      <c r="N60" s="55">
        <f t="shared" si="2"/>
        <v>2026</v>
      </c>
      <c r="O60" s="55">
        <f t="shared" si="3"/>
        <v>10</v>
      </c>
      <c r="P60" s="55" t="str">
        <f t="shared" si="0"/>
        <v>202610</v>
      </c>
      <c r="Q60" s="55">
        <v>60</v>
      </c>
      <c r="T60" s="55">
        <v>59</v>
      </c>
      <c r="U60" s="55" t="s">
        <v>263</v>
      </c>
      <c r="V60" s="55">
        <v>59</v>
      </c>
    </row>
    <row r="61" spans="1:22" x14ac:dyDescent="0.15">
      <c r="A61" s="57">
        <v>145</v>
      </c>
      <c r="B61" s="57" t="str">
        <f t="shared" si="4"/>
        <v>4級</v>
      </c>
      <c r="C61" s="55" t="s">
        <v>101</v>
      </c>
      <c r="N61" s="55">
        <f t="shared" si="2"/>
        <v>2026</v>
      </c>
      <c r="O61" s="55">
        <f t="shared" si="3"/>
        <v>11</v>
      </c>
      <c r="P61" s="55" t="str">
        <f t="shared" si="0"/>
        <v>202611</v>
      </c>
      <c r="Q61" s="55">
        <v>61</v>
      </c>
      <c r="T61" s="55">
        <v>60</v>
      </c>
      <c r="U61" s="55" t="s">
        <v>265</v>
      </c>
      <c r="V61" s="55">
        <v>60</v>
      </c>
    </row>
    <row r="62" spans="1:22" x14ac:dyDescent="0.15">
      <c r="A62" s="56">
        <v>146</v>
      </c>
      <c r="B62" s="57" t="str">
        <f t="shared" si="4"/>
        <v>4級</v>
      </c>
      <c r="C62" s="55" t="s">
        <v>101</v>
      </c>
      <c r="N62" s="55">
        <f t="shared" si="2"/>
        <v>2026</v>
      </c>
      <c r="O62" s="55">
        <f t="shared" si="3"/>
        <v>12</v>
      </c>
      <c r="P62" s="55" t="str">
        <f t="shared" si="0"/>
        <v>202612</v>
      </c>
      <c r="Q62" s="55">
        <v>62</v>
      </c>
      <c r="T62" s="55">
        <v>61</v>
      </c>
      <c r="U62" s="55" t="s">
        <v>268</v>
      </c>
      <c r="V62" s="55">
        <v>61</v>
      </c>
    </row>
    <row r="63" spans="1:22" x14ac:dyDescent="0.15">
      <c r="A63" s="57">
        <v>147</v>
      </c>
      <c r="B63" s="57" t="str">
        <f t="shared" si="4"/>
        <v>4級</v>
      </c>
      <c r="C63" s="55" t="s">
        <v>101</v>
      </c>
      <c r="N63" s="55">
        <f t="shared" si="2"/>
        <v>2027</v>
      </c>
      <c r="O63" s="55">
        <f t="shared" si="3"/>
        <v>1</v>
      </c>
      <c r="P63" s="55" t="str">
        <f t="shared" si="0"/>
        <v>20271</v>
      </c>
      <c r="Q63" s="55">
        <v>63</v>
      </c>
    </row>
    <row r="64" spans="1:22" x14ac:dyDescent="0.15">
      <c r="A64" s="56">
        <v>148</v>
      </c>
      <c r="B64" s="57" t="str">
        <f t="shared" si="4"/>
        <v>4級</v>
      </c>
      <c r="C64" s="55" t="s">
        <v>101</v>
      </c>
      <c r="N64" s="55">
        <f t="shared" si="2"/>
        <v>2027</v>
      </c>
      <c r="O64" s="55">
        <f t="shared" si="3"/>
        <v>2</v>
      </c>
      <c r="P64" s="55" t="str">
        <f t="shared" si="0"/>
        <v>20272</v>
      </c>
      <c r="Q64" s="55">
        <v>64</v>
      </c>
    </row>
    <row r="65" spans="1:17" x14ac:dyDescent="0.15">
      <c r="A65" s="57">
        <v>149</v>
      </c>
      <c r="B65" s="57" t="str">
        <f t="shared" si="4"/>
        <v>4級</v>
      </c>
      <c r="C65" s="55" t="s">
        <v>101</v>
      </c>
      <c r="N65" s="55">
        <f t="shared" si="2"/>
        <v>2027</v>
      </c>
      <c r="O65" s="55">
        <f t="shared" si="3"/>
        <v>3</v>
      </c>
      <c r="P65" s="55" t="str">
        <f t="shared" si="0"/>
        <v>20273</v>
      </c>
      <c r="Q65" s="55">
        <v>65</v>
      </c>
    </row>
    <row r="66" spans="1:17" x14ac:dyDescent="0.15">
      <c r="A66" s="56">
        <v>150</v>
      </c>
      <c r="B66" s="57" t="str">
        <f t="shared" si="4"/>
        <v>4級</v>
      </c>
      <c r="C66" s="55" t="s">
        <v>101</v>
      </c>
      <c r="N66" s="55">
        <f t="shared" si="2"/>
        <v>2027</v>
      </c>
      <c r="O66" s="55">
        <f t="shared" si="3"/>
        <v>4</v>
      </c>
      <c r="P66" s="55" t="str">
        <f t="shared" ref="P66:P129" si="5">N66&amp;O66</f>
        <v>20274</v>
      </c>
      <c r="Q66" s="55">
        <v>66</v>
      </c>
    </row>
    <row r="67" spans="1:17" x14ac:dyDescent="0.15">
      <c r="A67" s="57">
        <v>200</v>
      </c>
      <c r="B67" s="56" t="s">
        <v>54</v>
      </c>
      <c r="N67" s="55">
        <f t="shared" si="2"/>
        <v>2027</v>
      </c>
      <c r="O67" s="55">
        <f t="shared" si="3"/>
        <v>5</v>
      </c>
      <c r="P67" s="55" t="str">
        <f t="shared" si="5"/>
        <v>20275</v>
      </c>
      <c r="Q67" s="55">
        <v>67</v>
      </c>
    </row>
    <row r="68" spans="1:17" x14ac:dyDescent="0.15">
      <c r="A68" s="56">
        <v>201</v>
      </c>
      <c r="B68" s="57" t="str">
        <f t="shared" ref="B68:B76" si="6">B67</f>
        <v>不合格</v>
      </c>
      <c r="N68" s="55">
        <f t="shared" si="2"/>
        <v>2027</v>
      </c>
      <c r="O68" s="55">
        <f t="shared" si="3"/>
        <v>6</v>
      </c>
      <c r="P68" s="55" t="str">
        <f t="shared" si="5"/>
        <v>20276</v>
      </c>
      <c r="Q68" s="55">
        <v>68</v>
      </c>
    </row>
    <row r="69" spans="1:17" x14ac:dyDescent="0.15">
      <c r="A69" s="57">
        <v>202</v>
      </c>
      <c r="B69" s="57" t="str">
        <f t="shared" si="6"/>
        <v>不合格</v>
      </c>
      <c r="N69" s="55">
        <f t="shared" si="2"/>
        <v>2027</v>
      </c>
      <c r="O69" s="55">
        <f t="shared" si="3"/>
        <v>7</v>
      </c>
      <c r="P69" s="55" t="str">
        <f t="shared" si="5"/>
        <v>20277</v>
      </c>
      <c r="Q69" s="55">
        <v>69</v>
      </c>
    </row>
    <row r="70" spans="1:17" x14ac:dyDescent="0.15">
      <c r="A70" s="56">
        <v>203</v>
      </c>
      <c r="B70" s="57" t="str">
        <f t="shared" si="6"/>
        <v>不合格</v>
      </c>
      <c r="N70" s="55">
        <f t="shared" si="2"/>
        <v>2027</v>
      </c>
      <c r="O70" s="55">
        <f t="shared" si="3"/>
        <v>8</v>
      </c>
      <c r="P70" s="55" t="str">
        <f t="shared" si="5"/>
        <v>20278</v>
      </c>
      <c r="Q70" s="55">
        <v>70</v>
      </c>
    </row>
    <row r="71" spans="1:17" x14ac:dyDescent="0.15">
      <c r="A71" s="57">
        <v>204</v>
      </c>
      <c r="B71" s="57" t="str">
        <f t="shared" si="6"/>
        <v>不合格</v>
      </c>
      <c r="N71" s="55">
        <f t="shared" si="2"/>
        <v>2027</v>
      </c>
      <c r="O71" s="55">
        <f t="shared" si="3"/>
        <v>9</v>
      </c>
      <c r="P71" s="55" t="str">
        <f t="shared" si="5"/>
        <v>20279</v>
      </c>
      <c r="Q71" s="55">
        <v>71</v>
      </c>
    </row>
    <row r="72" spans="1:17" x14ac:dyDescent="0.15">
      <c r="A72" s="56">
        <v>205</v>
      </c>
      <c r="B72" s="57" t="str">
        <f t="shared" si="6"/>
        <v>不合格</v>
      </c>
      <c r="N72" s="55">
        <f t="shared" si="2"/>
        <v>2027</v>
      </c>
      <c r="O72" s="55">
        <f t="shared" si="3"/>
        <v>10</v>
      </c>
      <c r="P72" s="55" t="str">
        <f t="shared" si="5"/>
        <v>202710</v>
      </c>
      <c r="Q72" s="55">
        <v>72</v>
      </c>
    </row>
    <row r="73" spans="1:17" x14ac:dyDescent="0.15">
      <c r="A73" s="57">
        <v>206</v>
      </c>
      <c r="B73" s="57" t="str">
        <f t="shared" si="6"/>
        <v>不合格</v>
      </c>
      <c r="N73" s="55">
        <f t="shared" si="2"/>
        <v>2027</v>
      </c>
      <c r="O73" s="55">
        <f t="shared" si="3"/>
        <v>11</v>
      </c>
      <c r="P73" s="55" t="str">
        <f t="shared" si="5"/>
        <v>202711</v>
      </c>
      <c r="Q73" s="55">
        <v>73</v>
      </c>
    </row>
    <row r="74" spans="1:17" x14ac:dyDescent="0.15">
      <c r="A74" s="56">
        <v>207</v>
      </c>
      <c r="B74" s="57" t="str">
        <f t="shared" si="6"/>
        <v>不合格</v>
      </c>
      <c r="N74" s="55">
        <f t="shared" si="2"/>
        <v>2027</v>
      </c>
      <c r="O74" s="55">
        <f t="shared" si="3"/>
        <v>12</v>
      </c>
      <c r="P74" s="55" t="str">
        <f t="shared" si="5"/>
        <v>202712</v>
      </c>
      <c r="Q74" s="55">
        <v>74</v>
      </c>
    </row>
    <row r="75" spans="1:17" x14ac:dyDescent="0.15">
      <c r="A75" s="57">
        <v>208</v>
      </c>
      <c r="B75" s="57" t="str">
        <f t="shared" si="6"/>
        <v>不合格</v>
      </c>
      <c r="N75" s="55">
        <f t="shared" si="2"/>
        <v>2028</v>
      </c>
      <c r="O75" s="55">
        <f t="shared" si="3"/>
        <v>1</v>
      </c>
      <c r="P75" s="55" t="str">
        <f t="shared" si="5"/>
        <v>20281</v>
      </c>
      <c r="Q75" s="55">
        <v>75</v>
      </c>
    </row>
    <row r="76" spans="1:17" x14ac:dyDescent="0.15">
      <c r="A76" s="56">
        <v>209</v>
      </c>
      <c r="B76" s="57" t="str">
        <f t="shared" si="6"/>
        <v>不合格</v>
      </c>
      <c r="N76" s="55">
        <f t="shared" si="2"/>
        <v>2028</v>
      </c>
      <c r="O76" s="55">
        <f t="shared" si="3"/>
        <v>2</v>
      </c>
      <c r="P76" s="55" t="str">
        <f t="shared" si="5"/>
        <v>20282</v>
      </c>
      <c r="Q76" s="55">
        <v>76</v>
      </c>
    </row>
    <row r="77" spans="1:17" x14ac:dyDescent="0.15">
      <c r="A77" s="57">
        <v>210</v>
      </c>
      <c r="B77" s="57" t="s">
        <v>26</v>
      </c>
      <c r="C77" s="55" t="s">
        <v>104</v>
      </c>
      <c r="N77" s="55">
        <f t="shared" si="2"/>
        <v>2028</v>
      </c>
      <c r="O77" s="55">
        <f t="shared" si="3"/>
        <v>3</v>
      </c>
      <c r="P77" s="55" t="str">
        <f t="shared" si="5"/>
        <v>20283</v>
      </c>
      <c r="Q77" s="55">
        <v>77</v>
      </c>
    </row>
    <row r="78" spans="1:17" x14ac:dyDescent="0.15">
      <c r="A78" s="56">
        <v>211</v>
      </c>
      <c r="B78" s="57" t="str">
        <f>B77</f>
        <v>3級</v>
      </c>
      <c r="C78" s="55" t="s">
        <v>103</v>
      </c>
      <c r="N78" s="55">
        <f t="shared" si="2"/>
        <v>2028</v>
      </c>
      <c r="O78" s="55">
        <f t="shared" si="3"/>
        <v>4</v>
      </c>
      <c r="P78" s="55" t="str">
        <f t="shared" si="5"/>
        <v>20284</v>
      </c>
      <c r="Q78" s="55">
        <v>78</v>
      </c>
    </row>
    <row r="79" spans="1:17" x14ac:dyDescent="0.15">
      <c r="A79" s="57">
        <v>212</v>
      </c>
      <c r="B79" s="57" t="str">
        <f>B78</f>
        <v>3級</v>
      </c>
      <c r="C79" s="55" t="s">
        <v>103</v>
      </c>
      <c r="N79" s="55">
        <f t="shared" si="2"/>
        <v>2028</v>
      </c>
      <c r="O79" s="55">
        <f t="shared" si="3"/>
        <v>5</v>
      </c>
      <c r="P79" s="55" t="str">
        <f t="shared" si="5"/>
        <v>20285</v>
      </c>
      <c r="Q79" s="55">
        <v>79</v>
      </c>
    </row>
    <row r="80" spans="1:17" x14ac:dyDescent="0.15">
      <c r="A80" s="56">
        <v>213</v>
      </c>
      <c r="B80" s="57" t="str">
        <f>"準"&amp;B82</f>
        <v>準2級</v>
      </c>
      <c r="C80" s="55" t="s">
        <v>157</v>
      </c>
      <c r="N80" s="55">
        <f t="shared" si="2"/>
        <v>2028</v>
      </c>
      <c r="O80" s="55">
        <f t="shared" si="3"/>
        <v>6</v>
      </c>
      <c r="P80" s="55" t="str">
        <f t="shared" si="5"/>
        <v>20286</v>
      </c>
      <c r="Q80" s="55">
        <v>80</v>
      </c>
    </row>
    <row r="81" spans="1:17" x14ac:dyDescent="0.15">
      <c r="A81" s="57">
        <v>214</v>
      </c>
      <c r="B81" s="57" t="str">
        <f>"準"&amp;B82</f>
        <v>準2級</v>
      </c>
      <c r="C81" s="55" t="s">
        <v>156</v>
      </c>
      <c r="N81" s="55">
        <f t="shared" si="2"/>
        <v>2028</v>
      </c>
      <c r="O81" s="55">
        <f t="shared" si="3"/>
        <v>7</v>
      </c>
      <c r="P81" s="55" t="str">
        <f t="shared" si="5"/>
        <v>20287</v>
      </c>
      <c r="Q81" s="55">
        <v>81</v>
      </c>
    </row>
    <row r="82" spans="1:17" x14ac:dyDescent="0.15">
      <c r="A82" s="56">
        <v>215</v>
      </c>
      <c r="B82" s="57" t="s">
        <v>27</v>
      </c>
      <c r="C82" s="55" t="s">
        <v>105</v>
      </c>
      <c r="N82" s="55">
        <f t="shared" si="2"/>
        <v>2028</v>
      </c>
      <c r="O82" s="55">
        <f t="shared" si="3"/>
        <v>8</v>
      </c>
      <c r="P82" s="55" t="str">
        <f t="shared" si="5"/>
        <v>20288</v>
      </c>
      <c r="Q82" s="55">
        <v>82</v>
      </c>
    </row>
    <row r="83" spans="1:17" x14ac:dyDescent="0.15">
      <c r="A83" s="57">
        <v>216</v>
      </c>
      <c r="B83" s="57" t="str">
        <f>B82</f>
        <v>2級</v>
      </c>
      <c r="C83" s="55" t="s">
        <v>105</v>
      </c>
      <c r="N83" s="55">
        <f t="shared" si="2"/>
        <v>2028</v>
      </c>
      <c r="O83" s="55">
        <f t="shared" si="3"/>
        <v>9</v>
      </c>
      <c r="P83" s="55" t="str">
        <f t="shared" si="5"/>
        <v>20289</v>
      </c>
      <c r="Q83" s="55">
        <v>83</v>
      </c>
    </row>
    <row r="84" spans="1:17" x14ac:dyDescent="0.15">
      <c r="A84" s="56">
        <v>217</v>
      </c>
      <c r="B84" s="57" t="str">
        <f>B83</f>
        <v>2級</v>
      </c>
      <c r="C84" s="55" t="s">
        <v>105</v>
      </c>
      <c r="N84" s="55">
        <f t="shared" si="2"/>
        <v>2028</v>
      </c>
      <c r="O84" s="55">
        <f t="shared" si="3"/>
        <v>10</v>
      </c>
      <c r="P84" s="55" t="str">
        <f t="shared" si="5"/>
        <v>202810</v>
      </c>
      <c r="Q84" s="55">
        <v>84</v>
      </c>
    </row>
    <row r="85" spans="1:17" x14ac:dyDescent="0.15">
      <c r="A85" s="57">
        <v>218</v>
      </c>
      <c r="B85" s="57" t="str">
        <f>"準"&amp;B87</f>
        <v>準1級</v>
      </c>
      <c r="C85" s="55" t="s">
        <v>159</v>
      </c>
      <c r="N85" s="55">
        <f t="shared" si="2"/>
        <v>2028</v>
      </c>
      <c r="O85" s="55">
        <f t="shared" si="3"/>
        <v>11</v>
      </c>
      <c r="P85" s="55" t="str">
        <f t="shared" si="5"/>
        <v>202811</v>
      </c>
      <c r="Q85" s="55">
        <v>85</v>
      </c>
    </row>
    <row r="86" spans="1:17" x14ac:dyDescent="0.15">
      <c r="A86" s="56">
        <v>219</v>
      </c>
      <c r="B86" s="57" t="str">
        <f>"準"&amp;B87</f>
        <v>準1級</v>
      </c>
      <c r="C86" s="55" t="s">
        <v>158</v>
      </c>
      <c r="N86" s="55">
        <f t="shared" si="2"/>
        <v>2028</v>
      </c>
      <c r="O86" s="55">
        <f t="shared" si="3"/>
        <v>12</v>
      </c>
      <c r="P86" s="55" t="str">
        <f t="shared" si="5"/>
        <v>202812</v>
      </c>
      <c r="Q86" s="55">
        <v>86</v>
      </c>
    </row>
    <row r="87" spans="1:17" x14ac:dyDescent="0.15">
      <c r="A87" s="57">
        <v>220</v>
      </c>
      <c r="B87" s="57" t="s">
        <v>28</v>
      </c>
      <c r="C87" s="55" t="s">
        <v>107</v>
      </c>
      <c r="N87" s="55">
        <f t="shared" si="2"/>
        <v>2029</v>
      </c>
      <c r="O87" s="55">
        <f t="shared" si="3"/>
        <v>1</v>
      </c>
      <c r="P87" s="55" t="str">
        <f t="shared" si="5"/>
        <v>20291</v>
      </c>
      <c r="Q87" s="55">
        <v>87</v>
      </c>
    </row>
    <row r="88" spans="1:17" x14ac:dyDescent="0.15">
      <c r="A88" s="56">
        <v>221</v>
      </c>
      <c r="B88" s="57" t="str">
        <f>B87</f>
        <v>1級</v>
      </c>
      <c r="C88" s="55" t="s">
        <v>106</v>
      </c>
      <c r="N88" s="55">
        <f t="shared" si="2"/>
        <v>2029</v>
      </c>
      <c r="O88" s="55">
        <f t="shared" si="3"/>
        <v>2</v>
      </c>
      <c r="P88" s="55" t="str">
        <f t="shared" si="5"/>
        <v>20292</v>
      </c>
      <c r="Q88" s="55">
        <v>88</v>
      </c>
    </row>
    <row r="89" spans="1:17" x14ac:dyDescent="0.15">
      <c r="A89" s="57">
        <v>222</v>
      </c>
      <c r="B89" s="57" t="str">
        <f>B88</f>
        <v>1級</v>
      </c>
      <c r="C89" s="55" t="s">
        <v>106</v>
      </c>
      <c r="N89" s="55">
        <f t="shared" si="2"/>
        <v>2029</v>
      </c>
      <c r="O89" s="55">
        <f t="shared" si="3"/>
        <v>3</v>
      </c>
      <c r="P89" s="55" t="str">
        <f t="shared" si="5"/>
        <v>20293</v>
      </c>
      <c r="Q89" s="55">
        <v>89</v>
      </c>
    </row>
    <row r="90" spans="1:17" x14ac:dyDescent="0.15">
      <c r="A90" s="56">
        <v>223</v>
      </c>
      <c r="B90" s="57" t="str">
        <f>"準"&amp;B92</f>
        <v>準初段</v>
      </c>
      <c r="C90" s="55" t="s">
        <v>161</v>
      </c>
      <c r="N90" s="55">
        <f t="shared" si="2"/>
        <v>2029</v>
      </c>
      <c r="O90" s="55">
        <f t="shared" si="3"/>
        <v>4</v>
      </c>
      <c r="P90" s="55" t="str">
        <f t="shared" si="5"/>
        <v>20294</v>
      </c>
      <c r="Q90" s="55">
        <v>90</v>
      </c>
    </row>
    <row r="91" spans="1:17" x14ac:dyDescent="0.15">
      <c r="A91" s="57">
        <v>224</v>
      </c>
      <c r="B91" s="57" t="str">
        <f>"準"&amp;B92</f>
        <v>準初段</v>
      </c>
      <c r="C91" s="55" t="s">
        <v>160</v>
      </c>
      <c r="N91" s="55">
        <f t="shared" si="2"/>
        <v>2029</v>
      </c>
      <c r="O91" s="55">
        <f t="shared" si="3"/>
        <v>5</v>
      </c>
      <c r="P91" s="55" t="str">
        <f t="shared" si="5"/>
        <v>20295</v>
      </c>
      <c r="Q91" s="55">
        <v>91</v>
      </c>
    </row>
    <row r="92" spans="1:17" x14ac:dyDescent="0.15">
      <c r="A92" s="56">
        <v>225</v>
      </c>
      <c r="B92" s="57" t="s">
        <v>29</v>
      </c>
      <c r="C92" s="55" t="s">
        <v>109</v>
      </c>
      <c r="N92" s="55">
        <f t="shared" ref="N92:N155" si="7">IF(O92=1,N91+1,N91)</f>
        <v>2029</v>
      </c>
      <c r="O92" s="55">
        <f t="shared" ref="O92:O155" si="8">IF(O91=12,1,O91+1)</f>
        <v>6</v>
      </c>
      <c r="P92" s="55" t="str">
        <f t="shared" si="5"/>
        <v>20296</v>
      </c>
      <c r="Q92" s="55">
        <v>92</v>
      </c>
    </row>
    <row r="93" spans="1:17" x14ac:dyDescent="0.15">
      <c r="A93" s="57">
        <v>226</v>
      </c>
      <c r="B93" s="57" t="str">
        <f>B92</f>
        <v>初段</v>
      </c>
      <c r="C93" s="55" t="s">
        <v>108</v>
      </c>
      <c r="N93" s="55">
        <f t="shared" si="7"/>
        <v>2029</v>
      </c>
      <c r="O93" s="55">
        <f t="shared" si="8"/>
        <v>7</v>
      </c>
      <c r="P93" s="55" t="str">
        <f t="shared" si="5"/>
        <v>20297</v>
      </c>
      <c r="Q93" s="55">
        <v>93</v>
      </c>
    </row>
    <row r="94" spans="1:17" x14ac:dyDescent="0.15">
      <c r="A94" s="56">
        <v>227</v>
      </c>
      <c r="B94" s="57" t="str">
        <f>B93</f>
        <v>初段</v>
      </c>
      <c r="C94" s="55" t="s">
        <v>108</v>
      </c>
      <c r="N94" s="55">
        <f t="shared" si="7"/>
        <v>2029</v>
      </c>
      <c r="O94" s="55">
        <f t="shared" si="8"/>
        <v>8</v>
      </c>
      <c r="P94" s="55" t="str">
        <f t="shared" si="5"/>
        <v>20298</v>
      </c>
      <c r="Q94" s="55">
        <v>94</v>
      </c>
    </row>
    <row r="95" spans="1:17" x14ac:dyDescent="0.15">
      <c r="A95" s="57">
        <v>228</v>
      </c>
      <c r="B95" s="57" t="str">
        <f>"準"&amp;B97</f>
        <v>準二段</v>
      </c>
      <c r="C95" s="55" t="s">
        <v>163</v>
      </c>
      <c r="N95" s="55">
        <f t="shared" si="7"/>
        <v>2029</v>
      </c>
      <c r="O95" s="55">
        <f t="shared" si="8"/>
        <v>9</v>
      </c>
      <c r="P95" s="55" t="str">
        <f t="shared" si="5"/>
        <v>20299</v>
      </c>
      <c r="Q95" s="55">
        <v>95</v>
      </c>
    </row>
    <row r="96" spans="1:17" x14ac:dyDescent="0.15">
      <c r="A96" s="56">
        <v>229</v>
      </c>
      <c r="B96" s="57" t="str">
        <f>"準"&amp;B97</f>
        <v>準二段</v>
      </c>
      <c r="C96" s="55" t="s">
        <v>162</v>
      </c>
      <c r="N96" s="55">
        <f t="shared" si="7"/>
        <v>2029</v>
      </c>
      <c r="O96" s="55">
        <f t="shared" si="8"/>
        <v>10</v>
      </c>
      <c r="P96" s="55" t="str">
        <f t="shared" si="5"/>
        <v>202910</v>
      </c>
      <c r="Q96" s="55">
        <v>96</v>
      </c>
    </row>
    <row r="97" spans="1:17" x14ac:dyDescent="0.15">
      <c r="A97" s="57">
        <v>230</v>
      </c>
      <c r="B97" s="57" t="s">
        <v>30</v>
      </c>
      <c r="C97" s="55" t="s">
        <v>111</v>
      </c>
      <c r="N97" s="55">
        <f t="shared" si="7"/>
        <v>2029</v>
      </c>
      <c r="O97" s="55">
        <f t="shared" si="8"/>
        <v>11</v>
      </c>
      <c r="P97" s="55" t="str">
        <f t="shared" si="5"/>
        <v>202911</v>
      </c>
      <c r="Q97" s="55">
        <v>97</v>
      </c>
    </row>
    <row r="98" spans="1:17" x14ac:dyDescent="0.15">
      <c r="A98" s="56">
        <v>231</v>
      </c>
      <c r="B98" s="57" t="str">
        <f>B97</f>
        <v>二段</v>
      </c>
      <c r="C98" s="55" t="s">
        <v>110</v>
      </c>
      <c r="N98" s="55">
        <f t="shared" si="7"/>
        <v>2029</v>
      </c>
      <c r="O98" s="55">
        <f t="shared" si="8"/>
        <v>12</v>
      </c>
      <c r="P98" s="55" t="str">
        <f t="shared" si="5"/>
        <v>202912</v>
      </c>
      <c r="Q98" s="55">
        <v>98</v>
      </c>
    </row>
    <row r="99" spans="1:17" x14ac:dyDescent="0.15">
      <c r="A99" s="57">
        <v>232</v>
      </c>
      <c r="B99" s="57" t="str">
        <f>B98</f>
        <v>二段</v>
      </c>
      <c r="C99" s="55" t="s">
        <v>110</v>
      </c>
      <c r="N99" s="55">
        <f t="shared" si="7"/>
        <v>2030</v>
      </c>
      <c r="O99" s="55">
        <f t="shared" si="8"/>
        <v>1</v>
      </c>
      <c r="P99" s="55" t="str">
        <f t="shared" si="5"/>
        <v>20301</v>
      </c>
      <c r="Q99" s="55">
        <v>99</v>
      </c>
    </row>
    <row r="100" spans="1:17" x14ac:dyDescent="0.15">
      <c r="A100" s="56">
        <v>233</v>
      </c>
      <c r="B100" s="57" t="str">
        <f>"準"&amp;B102</f>
        <v>準三段</v>
      </c>
      <c r="C100" s="55" t="s">
        <v>165</v>
      </c>
      <c r="N100" s="55">
        <f t="shared" si="7"/>
        <v>2030</v>
      </c>
      <c r="O100" s="55">
        <f t="shared" si="8"/>
        <v>2</v>
      </c>
      <c r="P100" s="55" t="str">
        <f t="shared" si="5"/>
        <v>20302</v>
      </c>
      <c r="Q100" s="55">
        <v>100</v>
      </c>
    </row>
    <row r="101" spans="1:17" x14ac:dyDescent="0.15">
      <c r="A101" s="57">
        <v>234</v>
      </c>
      <c r="B101" s="57" t="str">
        <f>"準"&amp;B102</f>
        <v>準三段</v>
      </c>
      <c r="C101" s="55" t="s">
        <v>164</v>
      </c>
      <c r="N101" s="55">
        <f t="shared" si="7"/>
        <v>2030</v>
      </c>
      <c r="O101" s="55">
        <f t="shared" si="8"/>
        <v>3</v>
      </c>
      <c r="P101" s="55" t="str">
        <f t="shared" si="5"/>
        <v>20303</v>
      </c>
      <c r="Q101" s="55">
        <v>101</v>
      </c>
    </row>
    <row r="102" spans="1:17" x14ac:dyDescent="0.15">
      <c r="A102" s="56">
        <v>235</v>
      </c>
      <c r="B102" s="57" t="s">
        <v>31</v>
      </c>
      <c r="C102" s="55" t="s">
        <v>113</v>
      </c>
      <c r="N102" s="55">
        <f t="shared" si="7"/>
        <v>2030</v>
      </c>
      <c r="O102" s="55">
        <f t="shared" si="8"/>
        <v>4</v>
      </c>
      <c r="P102" s="55" t="str">
        <f t="shared" si="5"/>
        <v>20304</v>
      </c>
      <c r="Q102" s="55">
        <v>102</v>
      </c>
    </row>
    <row r="103" spans="1:17" x14ac:dyDescent="0.15">
      <c r="A103" s="57">
        <v>236</v>
      </c>
      <c r="B103" s="57" t="str">
        <f>B102</f>
        <v>三段</v>
      </c>
      <c r="C103" s="55" t="s">
        <v>112</v>
      </c>
      <c r="N103" s="55">
        <f t="shared" si="7"/>
        <v>2030</v>
      </c>
      <c r="O103" s="55">
        <f t="shared" si="8"/>
        <v>5</v>
      </c>
      <c r="P103" s="55" t="str">
        <f t="shared" si="5"/>
        <v>20305</v>
      </c>
      <c r="Q103" s="55">
        <v>103</v>
      </c>
    </row>
    <row r="104" spans="1:17" x14ac:dyDescent="0.15">
      <c r="A104" s="56">
        <v>237</v>
      </c>
      <c r="B104" s="57" t="str">
        <f>B103</f>
        <v>三段</v>
      </c>
      <c r="C104" s="55" t="s">
        <v>112</v>
      </c>
      <c r="N104" s="55">
        <f t="shared" si="7"/>
        <v>2030</v>
      </c>
      <c r="O104" s="55">
        <f t="shared" si="8"/>
        <v>6</v>
      </c>
      <c r="P104" s="55" t="str">
        <f t="shared" si="5"/>
        <v>20306</v>
      </c>
      <c r="Q104" s="55">
        <v>104</v>
      </c>
    </row>
    <row r="105" spans="1:17" x14ac:dyDescent="0.15">
      <c r="A105" s="57">
        <v>238</v>
      </c>
      <c r="B105" s="57" t="str">
        <f>"準"&amp;B107</f>
        <v>準四段</v>
      </c>
      <c r="C105" s="55" t="s">
        <v>167</v>
      </c>
      <c r="N105" s="55">
        <f t="shared" si="7"/>
        <v>2030</v>
      </c>
      <c r="O105" s="55">
        <f t="shared" si="8"/>
        <v>7</v>
      </c>
      <c r="P105" s="55" t="str">
        <f t="shared" si="5"/>
        <v>20307</v>
      </c>
      <c r="Q105" s="55">
        <v>105</v>
      </c>
    </row>
    <row r="106" spans="1:17" x14ac:dyDescent="0.15">
      <c r="A106" s="56">
        <v>239</v>
      </c>
      <c r="B106" s="57" t="str">
        <f>"準"&amp;B107</f>
        <v>準四段</v>
      </c>
      <c r="C106" s="55" t="s">
        <v>166</v>
      </c>
      <c r="N106" s="55">
        <f t="shared" si="7"/>
        <v>2030</v>
      </c>
      <c r="O106" s="55">
        <f t="shared" si="8"/>
        <v>8</v>
      </c>
      <c r="P106" s="55" t="str">
        <f t="shared" si="5"/>
        <v>20308</v>
      </c>
      <c r="Q106" s="55">
        <v>106</v>
      </c>
    </row>
    <row r="107" spans="1:17" x14ac:dyDescent="0.15">
      <c r="A107" s="57">
        <v>240</v>
      </c>
      <c r="B107" s="57" t="s">
        <v>32</v>
      </c>
      <c r="C107" s="55" t="s">
        <v>115</v>
      </c>
      <c r="N107" s="55">
        <f t="shared" si="7"/>
        <v>2030</v>
      </c>
      <c r="O107" s="55">
        <f t="shared" si="8"/>
        <v>9</v>
      </c>
      <c r="P107" s="55" t="str">
        <f t="shared" si="5"/>
        <v>20309</v>
      </c>
      <c r="Q107" s="55">
        <v>107</v>
      </c>
    </row>
    <row r="108" spans="1:17" x14ac:dyDescent="0.15">
      <c r="A108" s="56">
        <v>241</v>
      </c>
      <c r="B108" s="57" t="str">
        <f t="shared" ref="B108:B117" si="9">B107</f>
        <v>四段</v>
      </c>
      <c r="C108" s="55" t="s">
        <v>114</v>
      </c>
      <c r="N108" s="55">
        <f t="shared" si="7"/>
        <v>2030</v>
      </c>
      <c r="O108" s="55">
        <f t="shared" si="8"/>
        <v>10</v>
      </c>
      <c r="P108" s="55" t="str">
        <f t="shared" si="5"/>
        <v>203010</v>
      </c>
      <c r="Q108" s="55">
        <v>108</v>
      </c>
    </row>
    <row r="109" spans="1:17" x14ac:dyDescent="0.15">
      <c r="A109" s="57">
        <v>242</v>
      </c>
      <c r="B109" s="57" t="str">
        <f t="shared" si="9"/>
        <v>四段</v>
      </c>
      <c r="C109" s="55" t="s">
        <v>114</v>
      </c>
      <c r="N109" s="55">
        <f t="shared" si="7"/>
        <v>2030</v>
      </c>
      <c r="O109" s="55">
        <f t="shared" si="8"/>
        <v>11</v>
      </c>
      <c r="P109" s="55" t="str">
        <f t="shared" si="5"/>
        <v>203011</v>
      </c>
      <c r="Q109" s="55">
        <v>109</v>
      </c>
    </row>
    <row r="110" spans="1:17" x14ac:dyDescent="0.15">
      <c r="A110" s="56">
        <v>243</v>
      </c>
      <c r="B110" s="57" t="str">
        <f t="shared" si="9"/>
        <v>四段</v>
      </c>
      <c r="C110" s="55" t="s">
        <v>114</v>
      </c>
      <c r="N110" s="55">
        <f t="shared" si="7"/>
        <v>2030</v>
      </c>
      <c r="O110" s="55">
        <f t="shared" si="8"/>
        <v>12</v>
      </c>
      <c r="P110" s="55" t="str">
        <f t="shared" si="5"/>
        <v>203012</v>
      </c>
      <c r="Q110" s="55">
        <v>110</v>
      </c>
    </row>
    <row r="111" spans="1:17" x14ac:dyDescent="0.15">
      <c r="A111" s="57">
        <v>244</v>
      </c>
      <c r="B111" s="57" t="str">
        <f t="shared" si="9"/>
        <v>四段</v>
      </c>
      <c r="C111" s="55" t="s">
        <v>114</v>
      </c>
      <c r="N111" s="55">
        <f t="shared" si="7"/>
        <v>2031</v>
      </c>
      <c r="O111" s="55">
        <f t="shared" si="8"/>
        <v>1</v>
      </c>
      <c r="P111" s="55" t="str">
        <f t="shared" si="5"/>
        <v>20311</v>
      </c>
      <c r="Q111" s="55">
        <v>111</v>
      </c>
    </row>
    <row r="112" spans="1:17" x14ac:dyDescent="0.15">
      <c r="A112" s="56">
        <v>245</v>
      </c>
      <c r="B112" s="57" t="str">
        <f t="shared" si="9"/>
        <v>四段</v>
      </c>
      <c r="C112" s="55" t="s">
        <v>114</v>
      </c>
      <c r="N112" s="55">
        <f t="shared" si="7"/>
        <v>2031</v>
      </c>
      <c r="O112" s="55">
        <f t="shared" si="8"/>
        <v>2</v>
      </c>
      <c r="P112" s="55" t="str">
        <f t="shared" si="5"/>
        <v>20312</v>
      </c>
      <c r="Q112" s="55">
        <v>112</v>
      </c>
    </row>
    <row r="113" spans="1:17" x14ac:dyDescent="0.15">
      <c r="A113" s="57">
        <v>246</v>
      </c>
      <c r="B113" s="57" t="str">
        <f t="shared" si="9"/>
        <v>四段</v>
      </c>
      <c r="C113" s="55" t="s">
        <v>114</v>
      </c>
      <c r="N113" s="55">
        <f t="shared" si="7"/>
        <v>2031</v>
      </c>
      <c r="O113" s="55">
        <f t="shared" si="8"/>
        <v>3</v>
      </c>
      <c r="P113" s="55" t="str">
        <f t="shared" si="5"/>
        <v>20313</v>
      </c>
      <c r="Q113" s="55">
        <v>113</v>
      </c>
    </row>
    <row r="114" spans="1:17" x14ac:dyDescent="0.15">
      <c r="A114" s="56">
        <v>247</v>
      </c>
      <c r="B114" s="57" t="str">
        <f t="shared" si="9"/>
        <v>四段</v>
      </c>
      <c r="C114" s="55" t="s">
        <v>114</v>
      </c>
      <c r="N114" s="55">
        <f t="shared" si="7"/>
        <v>2031</v>
      </c>
      <c r="O114" s="55">
        <f t="shared" si="8"/>
        <v>4</v>
      </c>
      <c r="P114" s="55" t="str">
        <f t="shared" si="5"/>
        <v>20314</v>
      </c>
      <c r="Q114" s="55">
        <v>114</v>
      </c>
    </row>
    <row r="115" spans="1:17" x14ac:dyDescent="0.15">
      <c r="A115" s="57">
        <v>248</v>
      </c>
      <c r="B115" s="57" t="str">
        <f t="shared" si="9"/>
        <v>四段</v>
      </c>
      <c r="C115" s="55" t="s">
        <v>114</v>
      </c>
      <c r="N115" s="55">
        <f t="shared" si="7"/>
        <v>2031</v>
      </c>
      <c r="O115" s="55">
        <f t="shared" si="8"/>
        <v>5</v>
      </c>
      <c r="P115" s="55" t="str">
        <f t="shared" si="5"/>
        <v>20315</v>
      </c>
      <c r="Q115" s="55">
        <v>115</v>
      </c>
    </row>
    <row r="116" spans="1:17" x14ac:dyDescent="0.15">
      <c r="A116" s="56">
        <v>249</v>
      </c>
      <c r="B116" s="57" t="str">
        <f t="shared" si="9"/>
        <v>四段</v>
      </c>
      <c r="C116" s="55" t="s">
        <v>114</v>
      </c>
      <c r="N116" s="55">
        <f t="shared" si="7"/>
        <v>2031</v>
      </c>
      <c r="O116" s="55">
        <f t="shared" si="8"/>
        <v>6</v>
      </c>
      <c r="P116" s="55" t="str">
        <f t="shared" si="5"/>
        <v>20316</v>
      </c>
      <c r="Q116" s="55">
        <v>116</v>
      </c>
    </row>
    <row r="117" spans="1:17" x14ac:dyDescent="0.15">
      <c r="A117" s="57">
        <v>250</v>
      </c>
      <c r="B117" s="57" t="str">
        <f t="shared" si="9"/>
        <v>四段</v>
      </c>
      <c r="C117" s="55" t="s">
        <v>114</v>
      </c>
      <c r="N117" s="55">
        <f t="shared" si="7"/>
        <v>2031</v>
      </c>
      <c r="O117" s="55">
        <f t="shared" si="8"/>
        <v>7</v>
      </c>
      <c r="P117" s="55" t="str">
        <f t="shared" si="5"/>
        <v>20317</v>
      </c>
      <c r="Q117" s="55">
        <v>117</v>
      </c>
    </row>
    <row r="118" spans="1:17" x14ac:dyDescent="0.15">
      <c r="A118" s="56">
        <v>300</v>
      </c>
      <c r="B118" s="56" t="s">
        <v>54</v>
      </c>
      <c r="N118" s="55">
        <f t="shared" si="7"/>
        <v>2031</v>
      </c>
      <c r="O118" s="55">
        <f t="shared" si="8"/>
        <v>8</v>
      </c>
      <c r="P118" s="55" t="str">
        <f t="shared" si="5"/>
        <v>20318</v>
      </c>
      <c r="Q118" s="55">
        <v>118</v>
      </c>
    </row>
    <row r="119" spans="1:17" x14ac:dyDescent="0.15">
      <c r="A119" s="57">
        <v>301</v>
      </c>
      <c r="B119" s="57" t="str">
        <f t="shared" ref="B119:B137" si="10">B118</f>
        <v>不合格</v>
      </c>
      <c r="N119" s="55">
        <f t="shared" si="7"/>
        <v>2031</v>
      </c>
      <c r="O119" s="55">
        <f t="shared" si="8"/>
        <v>9</v>
      </c>
      <c r="P119" s="55" t="str">
        <f t="shared" si="5"/>
        <v>20319</v>
      </c>
      <c r="Q119" s="55">
        <v>119</v>
      </c>
    </row>
    <row r="120" spans="1:17" x14ac:dyDescent="0.15">
      <c r="A120" s="56">
        <v>302</v>
      </c>
      <c r="B120" s="57" t="str">
        <f t="shared" si="10"/>
        <v>不合格</v>
      </c>
      <c r="N120" s="55">
        <f t="shared" si="7"/>
        <v>2031</v>
      </c>
      <c r="O120" s="55">
        <f t="shared" si="8"/>
        <v>10</v>
      </c>
      <c r="P120" s="55" t="str">
        <f t="shared" si="5"/>
        <v>203110</v>
      </c>
      <c r="Q120" s="55">
        <v>120</v>
      </c>
    </row>
    <row r="121" spans="1:17" x14ac:dyDescent="0.15">
      <c r="A121" s="57">
        <v>303</v>
      </c>
      <c r="B121" s="57" t="str">
        <f t="shared" si="10"/>
        <v>不合格</v>
      </c>
      <c r="N121" s="55">
        <f t="shared" si="7"/>
        <v>2031</v>
      </c>
      <c r="O121" s="55">
        <f t="shared" si="8"/>
        <v>11</v>
      </c>
      <c r="P121" s="55" t="str">
        <f t="shared" si="5"/>
        <v>203111</v>
      </c>
      <c r="Q121" s="55">
        <v>121</v>
      </c>
    </row>
    <row r="122" spans="1:17" x14ac:dyDescent="0.15">
      <c r="A122" s="56">
        <v>304</v>
      </c>
      <c r="B122" s="57" t="str">
        <f t="shared" si="10"/>
        <v>不合格</v>
      </c>
      <c r="N122" s="55">
        <f t="shared" si="7"/>
        <v>2031</v>
      </c>
      <c r="O122" s="55">
        <f t="shared" si="8"/>
        <v>12</v>
      </c>
      <c r="P122" s="55" t="str">
        <f t="shared" si="5"/>
        <v>203112</v>
      </c>
      <c r="Q122" s="55">
        <v>122</v>
      </c>
    </row>
    <row r="123" spans="1:17" x14ac:dyDescent="0.15">
      <c r="A123" s="57">
        <v>305</v>
      </c>
      <c r="B123" s="57" t="str">
        <f t="shared" si="10"/>
        <v>不合格</v>
      </c>
      <c r="N123" s="55">
        <f t="shared" si="7"/>
        <v>2032</v>
      </c>
      <c r="O123" s="55">
        <f t="shared" si="8"/>
        <v>1</v>
      </c>
      <c r="P123" s="55" t="str">
        <f t="shared" si="5"/>
        <v>20321</v>
      </c>
      <c r="Q123" s="55">
        <v>123</v>
      </c>
    </row>
    <row r="124" spans="1:17" x14ac:dyDescent="0.15">
      <c r="A124" s="56">
        <v>306</v>
      </c>
      <c r="B124" s="57" t="str">
        <f t="shared" si="10"/>
        <v>不合格</v>
      </c>
      <c r="N124" s="55">
        <f t="shared" si="7"/>
        <v>2032</v>
      </c>
      <c r="O124" s="55">
        <f t="shared" si="8"/>
        <v>2</v>
      </c>
      <c r="P124" s="55" t="str">
        <f t="shared" si="5"/>
        <v>20322</v>
      </c>
      <c r="Q124" s="55">
        <v>124</v>
      </c>
    </row>
    <row r="125" spans="1:17" x14ac:dyDescent="0.15">
      <c r="A125" s="57">
        <v>307</v>
      </c>
      <c r="B125" s="57" t="str">
        <f t="shared" si="10"/>
        <v>不合格</v>
      </c>
      <c r="N125" s="55">
        <f t="shared" si="7"/>
        <v>2032</v>
      </c>
      <c r="O125" s="55">
        <f t="shared" si="8"/>
        <v>3</v>
      </c>
      <c r="P125" s="55" t="str">
        <f t="shared" si="5"/>
        <v>20323</v>
      </c>
      <c r="Q125" s="55">
        <v>125</v>
      </c>
    </row>
    <row r="126" spans="1:17" x14ac:dyDescent="0.15">
      <c r="A126" s="56">
        <v>308</v>
      </c>
      <c r="B126" s="57" t="str">
        <f t="shared" si="10"/>
        <v>不合格</v>
      </c>
      <c r="N126" s="55">
        <f t="shared" si="7"/>
        <v>2032</v>
      </c>
      <c r="O126" s="55">
        <f t="shared" si="8"/>
        <v>4</v>
      </c>
      <c r="P126" s="55" t="str">
        <f t="shared" si="5"/>
        <v>20324</v>
      </c>
      <c r="Q126" s="55">
        <v>126</v>
      </c>
    </row>
    <row r="127" spans="1:17" x14ac:dyDescent="0.15">
      <c r="A127" s="57">
        <v>309</v>
      </c>
      <c r="B127" s="57" t="str">
        <f t="shared" si="10"/>
        <v>不合格</v>
      </c>
      <c r="N127" s="55">
        <f t="shared" si="7"/>
        <v>2032</v>
      </c>
      <c r="O127" s="55">
        <f t="shared" si="8"/>
        <v>5</v>
      </c>
      <c r="P127" s="55" t="str">
        <f t="shared" si="5"/>
        <v>20325</v>
      </c>
      <c r="Q127" s="55">
        <v>127</v>
      </c>
    </row>
    <row r="128" spans="1:17" x14ac:dyDescent="0.15">
      <c r="A128" s="56">
        <v>310</v>
      </c>
      <c r="B128" s="57" t="str">
        <f t="shared" si="10"/>
        <v>不合格</v>
      </c>
      <c r="N128" s="55">
        <f t="shared" si="7"/>
        <v>2032</v>
      </c>
      <c r="O128" s="55">
        <f t="shared" si="8"/>
        <v>6</v>
      </c>
      <c r="P128" s="55" t="str">
        <f t="shared" si="5"/>
        <v>20326</v>
      </c>
      <c r="Q128" s="55">
        <v>128</v>
      </c>
    </row>
    <row r="129" spans="1:17" x14ac:dyDescent="0.15">
      <c r="A129" s="57">
        <v>311</v>
      </c>
      <c r="B129" s="57" t="str">
        <f t="shared" si="10"/>
        <v>不合格</v>
      </c>
      <c r="N129" s="55">
        <f t="shared" si="7"/>
        <v>2032</v>
      </c>
      <c r="O129" s="55">
        <f t="shared" si="8"/>
        <v>7</v>
      </c>
      <c r="P129" s="55" t="str">
        <f t="shared" si="5"/>
        <v>20327</v>
      </c>
      <c r="Q129" s="55">
        <v>129</v>
      </c>
    </row>
    <row r="130" spans="1:17" x14ac:dyDescent="0.15">
      <c r="A130" s="56">
        <v>312</v>
      </c>
      <c r="B130" s="57" t="str">
        <f t="shared" si="10"/>
        <v>不合格</v>
      </c>
      <c r="N130" s="55">
        <f t="shared" si="7"/>
        <v>2032</v>
      </c>
      <c r="O130" s="55">
        <f t="shared" si="8"/>
        <v>8</v>
      </c>
      <c r="P130" s="55" t="str">
        <f t="shared" ref="P130:P193" si="11">N130&amp;O130</f>
        <v>20328</v>
      </c>
      <c r="Q130" s="55">
        <v>130</v>
      </c>
    </row>
    <row r="131" spans="1:17" x14ac:dyDescent="0.15">
      <c r="A131" s="57">
        <v>313</v>
      </c>
      <c r="B131" s="57" t="str">
        <f t="shared" si="10"/>
        <v>不合格</v>
      </c>
      <c r="N131" s="55">
        <f t="shared" si="7"/>
        <v>2032</v>
      </c>
      <c r="O131" s="55">
        <f t="shared" si="8"/>
        <v>9</v>
      </c>
      <c r="P131" s="55" t="str">
        <f t="shared" si="11"/>
        <v>20329</v>
      </c>
      <c r="Q131" s="55">
        <v>131</v>
      </c>
    </row>
    <row r="132" spans="1:17" x14ac:dyDescent="0.15">
      <c r="A132" s="56">
        <v>314</v>
      </c>
      <c r="B132" s="57" t="str">
        <f t="shared" si="10"/>
        <v>不合格</v>
      </c>
      <c r="N132" s="55">
        <f t="shared" si="7"/>
        <v>2032</v>
      </c>
      <c r="O132" s="55">
        <f t="shared" si="8"/>
        <v>10</v>
      </c>
      <c r="P132" s="55" t="str">
        <f t="shared" si="11"/>
        <v>203210</v>
      </c>
      <c r="Q132" s="55">
        <v>132</v>
      </c>
    </row>
    <row r="133" spans="1:17" x14ac:dyDescent="0.15">
      <c r="A133" s="57">
        <v>315</v>
      </c>
      <c r="B133" s="57" t="str">
        <f t="shared" si="10"/>
        <v>不合格</v>
      </c>
      <c r="N133" s="55">
        <f t="shared" si="7"/>
        <v>2032</v>
      </c>
      <c r="O133" s="55">
        <f t="shared" si="8"/>
        <v>11</v>
      </c>
      <c r="P133" s="55" t="str">
        <f t="shared" si="11"/>
        <v>203211</v>
      </c>
      <c r="Q133" s="55">
        <v>133</v>
      </c>
    </row>
    <row r="134" spans="1:17" x14ac:dyDescent="0.15">
      <c r="A134" s="56">
        <v>316</v>
      </c>
      <c r="B134" s="57" t="str">
        <f t="shared" si="10"/>
        <v>不合格</v>
      </c>
      <c r="N134" s="55">
        <f t="shared" si="7"/>
        <v>2032</v>
      </c>
      <c r="O134" s="55">
        <f t="shared" si="8"/>
        <v>12</v>
      </c>
      <c r="P134" s="55" t="str">
        <f t="shared" si="11"/>
        <v>203212</v>
      </c>
      <c r="Q134" s="55">
        <v>134</v>
      </c>
    </row>
    <row r="135" spans="1:17" x14ac:dyDescent="0.15">
      <c r="A135" s="57">
        <v>317</v>
      </c>
      <c r="B135" s="57" t="str">
        <f t="shared" si="10"/>
        <v>不合格</v>
      </c>
      <c r="N135" s="55">
        <f t="shared" si="7"/>
        <v>2033</v>
      </c>
      <c r="O135" s="55">
        <f t="shared" si="8"/>
        <v>1</v>
      </c>
      <c r="P135" s="55" t="str">
        <f t="shared" si="11"/>
        <v>20331</v>
      </c>
      <c r="Q135" s="55">
        <v>135</v>
      </c>
    </row>
    <row r="136" spans="1:17" x14ac:dyDescent="0.15">
      <c r="A136" s="56">
        <v>318</v>
      </c>
      <c r="B136" s="57" t="str">
        <f t="shared" si="10"/>
        <v>不合格</v>
      </c>
      <c r="N136" s="55">
        <f t="shared" si="7"/>
        <v>2033</v>
      </c>
      <c r="O136" s="55">
        <f t="shared" si="8"/>
        <v>2</v>
      </c>
      <c r="P136" s="55" t="str">
        <f t="shared" si="11"/>
        <v>20332</v>
      </c>
      <c r="Q136" s="55">
        <v>136</v>
      </c>
    </row>
    <row r="137" spans="1:17" x14ac:dyDescent="0.15">
      <c r="A137" s="57">
        <v>319</v>
      </c>
      <c r="B137" s="57" t="str">
        <f t="shared" si="10"/>
        <v>不合格</v>
      </c>
      <c r="N137" s="55">
        <f t="shared" si="7"/>
        <v>2033</v>
      </c>
      <c r="O137" s="55">
        <f t="shared" si="8"/>
        <v>3</v>
      </c>
      <c r="P137" s="55" t="str">
        <f t="shared" si="11"/>
        <v>20333</v>
      </c>
      <c r="Q137" s="55">
        <v>137</v>
      </c>
    </row>
    <row r="138" spans="1:17" x14ac:dyDescent="0.15">
      <c r="A138" s="56">
        <v>320</v>
      </c>
      <c r="B138" s="57" t="s">
        <v>34</v>
      </c>
      <c r="C138" s="55" t="s">
        <v>117</v>
      </c>
      <c r="N138" s="55">
        <f t="shared" si="7"/>
        <v>2033</v>
      </c>
      <c r="O138" s="55">
        <f t="shared" si="8"/>
        <v>4</v>
      </c>
      <c r="P138" s="55" t="str">
        <f t="shared" si="11"/>
        <v>20334</v>
      </c>
      <c r="Q138" s="55">
        <v>138</v>
      </c>
    </row>
    <row r="139" spans="1:17" x14ac:dyDescent="0.15">
      <c r="A139" s="57">
        <v>321</v>
      </c>
      <c r="B139" s="57" t="str">
        <f>B138</f>
        <v>五段</v>
      </c>
      <c r="C139" s="55" t="s">
        <v>116</v>
      </c>
      <c r="N139" s="55">
        <f t="shared" si="7"/>
        <v>2033</v>
      </c>
      <c r="O139" s="55">
        <f t="shared" si="8"/>
        <v>5</v>
      </c>
      <c r="P139" s="55" t="str">
        <f t="shared" si="11"/>
        <v>20335</v>
      </c>
      <c r="Q139" s="55">
        <v>139</v>
      </c>
    </row>
    <row r="140" spans="1:17" x14ac:dyDescent="0.15">
      <c r="A140" s="56">
        <v>322</v>
      </c>
      <c r="B140" s="57" t="str">
        <f>B139</f>
        <v>五段</v>
      </c>
      <c r="C140" s="55" t="s">
        <v>116</v>
      </c>
      <c r="N140" s="55">
        <f t="shared" si="7"/>
        <v>2033</v>
      </c>
      <c r="O140" s="55">
        <f t="shared" si="8"/>
        <v>6</v>
      </c>
      <c r="P140" s="55" t="str">
        <f t="shared" si="11"/>
        <v>20336</v>
      </c>
      <c r="Q140" s="55">
        <v>140</v>
      </c>
    </row>
    <row r="141" spans="1:17" x14ac:dyDescent="0.15">
      <c r="A141" s="57">
        <v>323</v>
      </c>
      <c r="B141" s="57" t="str">
        <f>"準"&amp;B143</f>
        <v>準六段</v>
      </c>
      <c r="C141" s="55" t="s">
        <v>169</v>
      </c>
      <c r="N141" s="55">
        <f t="shared" si="7"/>
        <v>2033</v>
      </c>
      <c r="O141" s="55">
        <f t="shared" si="8"/>
        <v>7</v>
      </c>
      <c r="P141" s="55" t="str">
        <f t="shared" si="11"/>
        <v>20337</v>
      </c>
      <c r="Q141" s="55">
        <v>141</v>
      </c>
    </row>
    <row r="142" spans="1:17" x14ac:dyDescent="0.15">
      <c r="A142" s="56">
        <v>324</v>
      </c>
      <c r="B142" s="57" t="str">
        <f>"準"&amp;B143</f>
        <v>準六段</v>
      </c>
      <c r="C142" s="55" t="s">
        <v>168</v>
      </c>
      <c r="N142" s="55">
        <f t="shared" si="7"/>
        <v>2033</v>
      </c>
      <c r="O142" s="55">
        <f t="shared" si="8"/>
        <v>8</v>
      </c>
      <c r="P142" s="55" t="str">
        <f t="shared" si="11"/>
        <v>20338</v>
      </c>
      <c r="Q142" s="55">
        <v>142</v>
      </c>
    </row>
    <row r="143" spans="1:17" x14ac:dyDescent="0.15">
      <c r="A143" s="57">
        <v>325</v>
      </c>
      <c r="B143" s="57" t="s">
        <v>35</v>
      </c>
      <c r="C143" s="55" t="s">
        <v>119</v>
      </c>
      <c r="N143" s="55">
        <f t="shared" si="7"/>
        <v>2033</v>
      </c>
      <c r="O143" s="55">
        <f t="shared" si="8"/>
        <v>9</v>
      </c>
      <c r="P143" s="55" t="str">
        <f t="shared" si="11"/>
        <v>20339</v>
      </c>
      <c r="Q143" s="55">
        <v>143</v>
      </c>
    </row>
    <row r="144" spans="1:17" x14ac:dyDescent="0.15">
      <c r="A144" s="56">
        <v>326</v>
      </c>
      <c r="B144" s="57" t="str">
        <f>B143</f>
        <v>六段</v>
      </c>
      <c r="C144" s="55" t="s">
        <v>118</v>
      </c>
      <c r="N144" s="55">
        <f t="shared" si="7"/>
        <v>2033</v>
      </c>
      <c r="O144" s="55">
        <f t="shared" si="8"/>
        <v>10</v>
      </c>
      <c r="P144" s="55" t="str">
        <f t="shared" si="11"/>
        <v>203310</v>
      </c>
      <c r="Q144" s="55">
        <v>144</v>
      </c>
    </row>
    <row r="145" spans="1:17" x14ac:dyDescent="0.15">
      <c r="A145" s="57">
        <v>327</v>
      </c>
      <c r="B145" s="57" t="str">
        <f>B144</f>
        <v>六段</v>
      </c>
      <c r="C145" s="55" t="s">
        <v>118</v>
      </c>
      <c r="N145" s="55">
        <f t="shared" si="7"/>
        <v>2033</v>
      </c>
      <c r="O145" s="55">
        <f t="shared" si="8"/>
        <v>11</v>
      </c>
      <c r="P145" s="55" t="str">
        <f t="shared" si="11"/>
        <v>203311</v>
      </c>
      <c r="Q145" s="55">
        <v>145</v>
      </c>
    </row>
    <row r="146" spans="1:17" x14ac:dyDescent="0.15">
      <c r="A146" s="56">
        <v>328</v>
      </c>
      <c r="B146" s="57" t="str">
        <f>"準"&amp;B148</f>
        <v>準七段</v>
      </c>
      <c r="C146" s="55" t="s">
        <v>171</v>
      </c>
      <c r="N146" s="55">
        <f t="shared" si="7"/>
        <v>2033</v>
      </c>
      <c r="O146" s="55">
        <f t="shared" si="8"/>
        <v>12</v>
      </c>
      <c r="P146" s="55" t="str">
        <f t="shared" si="11"/>
        <v>203312</v>
      </c>
      <c r="Q146" s="55">
        <v>146</v>
      </c>
    </row>
    <row r="147" spans="1:17" x14ac:dyDescent="0.15">
      <c r="A147" s="57">
        <v>329</v>
      </c>
      <c r="B147" s="57" t="str">
        <f>"準"&amp;B148</f>
        <v>準七段</v>
      </c>
      <c r="C147" s="55" t="s">
        <v>170</v>
      </c>
      <c r="N147" s="55">
        <f t="shared" si="7"/>
        <v>2034</v>
      </c>
      <c r="O147" s="55">
        <f t="shared" si="8"/>
        <v>1</v>
      </c>
      <c r="P147" s="55" t="str">
        <f t="shared" si="11"/>
        <v>20341</v>
      </c>
      <c r="Q147" s="55">
        <v>147</v>
      </c>
    </row>
    <row r="148" spans="1:17" x14ac:dyDescent="0.15">
      <c r="A148" s="56">
        <v>330</v>
      </c>
      <c r="B148" s="57" t="s">
        <v>36</v>
      </c>
      <c r="C148" s="55" t="s">
        <v>121</v>
      </c>
      <c r="N148" s="55">
        <f t="shared" si="7"/>
        <v>2034</v>
      </c>
      <c r="O148" s="55">
        <f t="shared" si="8"/>
        <v>2</v>
      </c>
      <c r="P148" s="55" t="str">
        <f t="shared" si="11"/>
        <v>20342</v>
      </c>
      <c r="Q148" s="55">
        <v>148</v>
      </c>
    </row>
    <row r="149" spans="1:17" x14ac:dyDescent="0.15">
      <c r="A149" s="57">
        <v>331</v>
      </c>
      <c r="B149" s="57" t="str">
        <f>B148</f>
        <v>七段</v>
      </c>
      <c r="C149" s="55" t="s">
        <v>120</v>
      </c>
      <c r="N149" s="55">
        <f t="shared" si="7"/>
        <v>2034</v>
      </c>
      <c r="O149" s="55">
        <f t="shared" si="8"/>
        <v>3</v>
      </c>
      <c r="P149" s="55" t="str">
        <f t="shared" si="11"/>
        <v>20343</v>
      </c>
      <c r="Q149" s="55">
        <v>149</v>
      </c>
    </row>
    <row r="150" spans="1:17" x14ac:dyDescent="0.15">
      <c r="A150" s="56">
        <v>332</v>
      </c>
      <c r="B150" s="57" t="str">
        <f>B149</f>
        <v>七段</v>
      </c>
      <c r="C150" s="55" t="s">
        <v>120</v>
      </c>
      <c r="N150" s="55">
        <f t="shared" si="7"/>
        <v>2034</v>
      </c>
      <c r="O150" s="55">
        <f t="shared" si="8"/>
        <v>4</v>
      </c>
      <c r="P150" s="55" t="str">
        <f t="shared" si="11"/>
        <v>20344</v>
      </c>
      <c r="Q150" s="55">
        <v>150</v>
      </c>
    </row>
    <row r="151" spans="1:17" x14ac:dyDescent="0.15">
      <c r="A151" s="57">
        <v>333</v>
      </c>
      <c r="B151" s="57" t="str">
        <f>"準"&amp;B153</f>
        <v>準八段</v>
      </c>
      <c r="C151" s="55" t="s">
        <v>173</v>
      </c>
      <c r="N151" s="55">
        <f t="shared" si="7"/>
        <v>2034</v>
      </c>
      <c r="O151" s="55">
        <f t="shared" si="8"/>
        <v>5</v>
      </c>
      <c r="P151" s="55" t="str">
        <f t="shared" si="11"/>
        <v>20345</v>
      </c>
      <c r="Q151" s="55">
        <v>151</v>
      </c>
    </row>
    <row r="152" spans="1:17" x14ac:dyDescent="0.15">
      <c r="A152" s="56">
        <v>334</v>
      </c>
      <c r="B152" s="57" t="str">
        <f>"準"&amp;B153</f>
        <v>準八段</v>
      </c>
      <c r="C152" s="55" t="s">
        <v>172</v>
      </c>
      <c r="N152" s="55">
        <f t="shared" si="7"/>
        <v>2034</v>
      </c>
      <c r="O152" s="55">
        <f t="shared" si="8"/>
        <v>6</v>
      </c>
      <c r="P152" s="55" t="str">
        <f t="shared" si="11"/>
        <v>20346</v>
      </c>
      <c r="Q152" s="55">
        <v>152</v>
      </c>
    </row>
    <row r="153" spans="1:17" x14ac:dyDescent="0.15">
      <c r="A153" s="57">
        <v>335</v>
      </c>
      <c r="B153" s="57" t="s">
        <v>37</v>
      </c>
      <c r="C153" s="55" t="s">
        <v>123</v>
      </c>
      <c r="N153" s="55">
        <f t="shared" si="7"/>
        <v>2034</v>
      </c>
      <c r="O153" s="55">
        <f t="shared" si="8"/>
        <v>7</v>
      </c>
      <c r="P153" s="55" t="str">
        <f t="shared" si="11"/>
        <v>20347</v>
      </c>
      <c r="Q153" s="55">
        <v>153</v>
      </c>
    </row>
    <row r="154" spans="1:17" x14ac:dyDescent="0.15">
      <c r="A154" s="56">
        <v>336</v>
      </c>
      <c r="B154" s="57" t="str">
        <f>B153</f>
        <v>八段</v>
      </c>
      <c r="C154" s="55" t="s">
        <v>122</v>
      </c>
      <c r="N154" s="55">
        <f t="shared" si="7"/>
        <v>2034</v>
      </c>
      <c r="O154" s="55">
        <f t="shared" si="8"/>
        <v>8</v>
      </c>
      <c r="P154" s="55" t="str">
        <f t="shared" si="11"/>
        <v>20348</v>
      </c>
      <c r="Q154" s="55">
        <v>154</v>
      </c>
    </row>
    <row r="155" spans="1:17" x14ac:dyDescent="0.15">
      <c r="A155" s="57">
        <v>337</v>
      </c>
      <c r="B155" s="57" t="str">
        <f>B154</f>
        <v>八段</v>
      </c>
      <c r="C155" s="55" t="s">
        <v>122</v>
      </c>
      <c r="N155" s="55">
        <f t="shared" si="7"/>
        <v>2034</v>
      </c>
      <c r="O155" s="55">
        <f t="shared" si="8"/>
        <v>9</v>
      </c>
      <c r="P155" s="55" t="str">
        <f t="shared" si="11"/>
        <v>20349</v>
      </c>
      <c r="Q155" s="55">
        <v>155</v>
      </c>
    </row>
    <row r="156" spans="1:17" x14ac:dyDescent="0.15">
      <c r="A156" s="56">
        <v>338</v>
      </c>
      <c r="B156" s="57" t="str">
        <f>"準"&amp;B158</f>
        <v>準九段</v>
      </c>
      <c r="C156" s="55" t="s">
        <v>175</v>
      </c>
      <c r="N156" s="55">
        <f t="shared" ref="N156:N219" si="12">IF(O156=1,N155+1,N155)</f>
        <v>2034</v>
      </c>
      <c r="O156" s="55">
        <f t="shared" ref="O156:O219" si="13">IF(O155=12,1,O155+1)</f>
        <v>10</v>
      </c>
      <c r="P156" s="55" t="str">
        <f t="shared" si="11"/>
        <v>203410</v>
      </c>
      <c r="Q156" s="55">
        <v>156</v>
      </c>
    </row>
    <row r="157" spans="1:17" x14ac:dyDescent="0.15">
      <c r="A157" s="57">
        <v>339</v>
      </c>
      <c r="B157" s="57" t="str">
        <f>"準"&amp;B158</f>
        <v>準九段</v>
      </c>
      <c r="C157" s="55" t="s">
        <v>174</v>
      </c>
      <c r="N157" s="55">
        <f t="shared" si="12"/>
        <v>2034</v>
      </c>
      <c r="O157" s="55">
        <f t="shared" si="13"/>
        <v>11</v>
      </c>
      <c r="P157" s="55" t="str">
        <f t="shared" si="11"/>
        <v>203411</v>
      </c>
      <c r="Q157" s="55">
        <v>157</v>
      </c>
    </row>
    <row r="158" spans="1:17" x14ac:dyDescent="0.15">
      <c r="A158" s="56">
        <v>340</v>
      </c>
      <c r="B158" s="57" t="s">
        <v>38</v>
      </c>
      <c r="C158" s="55" t="s">
        <v>125</v>
      </c>
      <c r="N158" s="55">
        <f t="shared" si="12"/>
        <v>2034</v>
      </c>
      <c r="O158" s="55">
        <f t="shared" si="13"/>
        <v>12</v>
      </c>
      <c r="P158" s="55" t="str">
        <f t="shared" si="11"/>
        <v>203412</v>
      </c>
      <c r="Q158" s="55">
        <v>158</v>
      </c>
    </row>
    <row r="159" spans="1:17" x14ac:dyDescent="0.15">
      <c r="A159" s="57">
        <v>341</v>
      </c>
      <c r="B159" s="57" t="str">
        <f>B158</f>
        <v>九段</v>
      </c>
      <c r="C159" s="55" t="s">
        <v>124</v>
      </c>
      <c r="N159" s="55">
        <f t="shared" si="12"/>
        <v>2035</v>
      </c>
      <c r="O159" s="55">
        <f t="shared" si="13"/>
        <v>1</v>
      </c>
      <c r="P159" s="55" t="str">
        <f t="shared" si="11"/>
        <v>20351</v>
      </c>
      <c r="Q159" s="55">
        <v>159</v>
      </c>
    </row>
    <row r="160" spans="1:17" x14ac:dyDescent="0.15">
      <c r="A160" s="56">
        <v>342</v>
      </c>
      <c r="B160" s="57" t="str">
        <f>B159</f>
        <v>九段</v>
      </c>
      <c r="C160" s="55" t="s">
        <v>124</v>
      </c>
      <c r="N160" s="55">
        <f t="shared" si="12"/>
        <v>2035</v>
      </c>
      <c r="O160" s="55">
        <f t="shared" si="13"/>
        <v>2</v>
      </c>
      <c r="P160" s="55" t="str">
        <f t="shared" si="11"/>
        <v>20352</v>
      </c>
      <c r="Q160" s="55">
        <v>160</v>
      </c>
    </row>
    <row r="161" spans="1:17" x14ac:dyDescent="0.15">
      <c r="A161" s="57">
        <v>343</v>
      </c>
      <c r="B161" s="57" t="str">
        <f>"準"&amp;B163</f>
        <v>準十段</v>
      </c>
      <c r="C161" s="55" t="s">
        <v>176</v>
      </c>
      <c r="N161" s="55">
        <f t="shared" si="12"/>
        <v>2035</v>
      </c>
      <c r="O161" s="55">
        <f t="shared" si="13"/>
        <v>3</v>
      </c>
      <c r="P161" s="55" t="str">
        <f t="shared" si="11"/>
        <v>20353</v>
      </c>
      <c r="Q161" s="55">
        <v>161</v>
      </c>
    </row>
    <row r="162" spans="1:17" x14ac:dyDescent="0.15">
      <c r="A162" s="56">
        <v>344</v>
      </c>
      <c r="B162" s="57" t="str">
        <f>"準"&amp;B163</f>
        <v>準十段</v>
      </c>
      <c r="C162" s="55" t="s">
        <v>177</v>
      </c>
      <c r="N162" s="55">
        <f t="shared" si="12"/>
        <v>2035</v>
      </c>
      <c r="O162" s="55">
        <f t="shared" si="13"/>
        <v>4</v>
      </c>
      <c r="P162" s="55" t="str">
        <f t="shared" si="11"/>
        <v>20354</v>
      </c>
      <c r="Q162" s="55">
        <v>162</v>
      </c>
    </row>
    <row r="163" spans="1:17" x14ac:dyDescent="0.15">
      <c r="A163" s="57">
        <v>345</v>
      </c>
      <c r="B163" s="57" t="s">
        <v>39</v>
      </c>
      <c r="C163" s="55" t="s">
        <v>127</v>
      </c>
      <c r="N163" s="55">
        <f t="shared" si="12"/>
        <v>2035</v>
      </c>
      <c r="O163" s="55">
        <f t="shared" si="13"/>
        <v>5</v>
      </c>
      <c r="P163" s="55" t="str">
        <f t="shared" si="11"/>
        <v>20355</v>
      </c>
      <c r="Q163" s="55">
        <v>163</v>
      </c>
    </row>
    <row r="164" spans="1:17" x14ac:dyDescent="0.15">
      <c r="A164" s="56">
        <v>346</v>
      </c>
      <c r="B164" s="57" t="str">
        <f>B163</f>
        <v>十段</v>
      </c>
      <c r="C164" s="55" t="s">
        <v>126</v>
      </c>
      <c r="N164" s="55">
        <f t="shared" si="12"/>
        <v>2035</v>
      </c>
      <c r="O164" s="55">
        <f t="shared" si="13"/>
        <v>6</v>
      </c>
      <c r="P164" s="55" t="str">
        <f t="shared" si="11"/>
        <v>20356</v>
      </c>
      <c r="Q164" s="55">
        <v>164</v>
      </c>
    </row>
    <row r="165" spans="1:17" x14ac:dyDescent="0.15">
      <c r="A165" s="57">
        <v>347</v>
      </c>
      <c r="B165" s="57" t="str">
        <f>B164</f>
        <v>十段</v>
      </c>
      <c r="C165" s="55" t="s">
        <v>126</v>
      </c>
      <c r="N165" s="55">
        <f t="shared" si="12"/>
        <v>2035</v>
      </c>
      <c r="O165" s="55">
        <f t="shared" si="13"/>
        <v>7</v>
      </c>
      <c r="P165" s="55" t="str">
        <f t="shared" si="11"/>
        <v>20357</v>
      </c>
      <c r="Q165" s="55">
        <v>165</v>
      </c>
    </row>
    <row r="166" spans="1:17" x14ac:dyDescent="0.15">
      <c r="A166" s="56">
        <v>348</v>
      </c>
      <c r="B166" s="57" t="str">
        <f>B165</f>
        <v>十段</v>
      </c>
      <c r="C166" s="55" t="s">
        <v>126</v>
      </c>
      <c r="N166" s="55">
        <f t="shared" si="12"/>
        <v>2035</v>
      </c>
      <c r="O166" s="55">
        <f t="shared" si="13"/>
        <v>8</v>
      </c>
      <c r="P166" s="55" t="str">
        <f t="shared" si="11"/>
        <v>20358</v>
      </c>
      <c r="Q166" s="55">
        <v>166</v>
      </c>
    </row>
    <row r="167" spans="1:17" x14ac:dyDescent="0.15">
      <c r="A167" s="57">
        <v>349</v>
      </c>
      <c r="B167" s="57" t="str">
        <f>B166</f>
        <v>十段</v>
      </c>
      <c r="C167" s="55" t="s">
        <v>126</v>
      </c>
      <c r="N167" s="55">
        <f t="shared" si="12"/>
        <v>2035</v>
      </c>
      <c r="O167" s="55">
        <f t="shared" si="13"/>
        <v>9</v>
      </c>
      <c r="P167" s="55" t="str">
        <f t="shared" si="11"/>
        <v>20359</v>
      </c>
      <c r="Q167" s="55">
        <v>167</v>
      </c>
    </row>
    <row r="168" spans="1:17" x14ac:dyDescent="0.15">
      <c r="A168" s="56">
        <v>350</v>
      </c>
      <c r="B168" s="57" t="str">
        <f>B167</f>
        <v>十段</v>
      </c>
      <c r="C168" s="55" t="s">
        <v>126</v>
      </c>
      <c r="N168" s="55">
        <f t="shared" si="12"/>
        <v>2035</v>
      </c>
      <c r="O168" s="55">
        <f t="shared" si="13"/>
        <v>10</v>
      </c>
      <c r="P168" s="55" t="str">
        <f t="shared" si="11"/>
        <v>203510</v>
      </c>
      <c r="Q168" s="55">
        <v>168</v>
      </c>
    </row>
    <row r="169" spans="1:17" x14ac:dyDescent="0.15">
      <c r="A169" s="57">
        <v>400</v>
      </c>
      <c r="B169" s="56" t="s">
        <v>54</v>
      </c>
      <c r="N169" s="55">
        <f t="shared" si="12"/>
        <v>2035</v>
      </c>
      <c r="O169" s="55">
        <f t="shared" si="13"/>
        <v>11</v>
      </c>
      <c r="P169" s="55" t="str">
        <f t="shared" si="11"/>
        <v>203511</v>
      </c>
      <c r="Q169" s="55">
        <v>169</v>
      </c>
    </row>
    <row r="170" spans="1:17" x14ac:dyDescent="0.15">
      <c r="A170" s="56">
        <v>401</v>
      </c>
      <c r="B170" s="57" t="str">
        <f>B169</f>
        <v>不合格</v>
      </c>
      <c r="N170" s="55">
        <f t="shared" si="12"/>
        <v>2035</v>
      </c>
      <c r="O170" s="55">
        <f t="shared" si="13"/>
        <v>12</v>
      </c>
      <c r="P170" s="55" t="str">
        <f t="shared" si="11"/>
        <v>203512</v>
      </c>
      <c r="Q170" s="55">
        <v>170</v>
      </c>
    </row>
    <row r="171" spans="1:17" x14ac:dyDescent="0.15">
      <c r="A171" s="57">
        <v>402</v>
      </c>
      <c r="B171" s="57" t="str">
        <f>B170</f>
        <v>不合格</v>
      </c>
      <c r="N171" s="55">
        <f t="shared" si="12"/>
        <v>2036</v>
      </c>
      <c r="O171" s="55">
        <f t="shared" si="13"/>
        <v>1</v>
      </c>
      <c r="P171" s="55" t="str">
        <f t="shared" si="11"/>
        <v>20361</v>
      </c>
      <c r="Q171" s="55">
        <v>171</v>
      </c>
    </row>
    <row r="172" spans="1:17" x14ac:dyDescent="0.15">
      <c r="A172" s="56">
        <v>403</v>
      </c>
      <c r="B172" s="57" t="str">
        <f>B171</f>
        <v>不合格</v>
      </c>
      <c r="N172" s="55">
        <f t="shared" si="12"/>
        <v>2036</v>
      </c>
      <c r="O172" s="55">
        <f t="shared" si="13"/>
        <v>2</v>
      </c>
      <c r="P172" s="55" t="str">
        <f t="shared" si="11"/>
        <v>20362</v>
      </c>
      <c r="Q172" s="55">
        <v>172</v>
      </c>
    </row>
    <row r="173" spans="1:17" x14ac:dyDescent="0.15">
      <c r="A173" s="57">
        <v>404</v>
      </c>
      <c r="B173" s="57" t="str">
        <f>B172</f>
        <v>不合格</v>
      </c>
      <c r="N173" s="55">
        <f t="shared" si="12"/>
        <v>2036</v>
      </c>
      <c r="O173" s="55">
        <f t="shared" si="13"/>
        <v>3</v>
      </c>
      <c r="P173" s="55" t="str">
        <f t="shared" si="11"/>
        <v>20363</v>
      </c>
      <c r="Q173" s="55">
        <v>173</v>
      </c>
    </row>
    <row r="174" spans="1:17" x14ac:dyDescent="0.15">
      <c r="A174" s="56">
        <v>405</v>
      </c>
      <c r="B174" s="57" t="s">
        <v>41</v>
      </c>
      <c r="C174" s="55" t="s">
        <v>129</v>
      </c>
      <c r="N174" s="55">
        <f t="shared" si="12"/>
        <v>2036</v>
      </c>
      <c r="O174" s="55">
        <f t="shared" si="13"/>
        <v>4</v>
      </c>
      <c r="P174" s="55" t="str">
        <f t="shared" si="11"/>
        <v>20364</v>
      </c>
      <c r="Q174" s="55">
        <v>174</v>
      </c>
    </row>
    <row r="175" spans="1:17" x14ac:dyDescent="0.15">
      <c r="A175" s="57">
        <v>406</v>
      </c>
      <c r="B175" s="57" t="str">
        <f>B174</f>
        <v>十一段</v>
      </c>
      <c r="C175" s="55" t="s">
        <v>128</v>
      </c>
      <c r="N175" s="55">
        <f t="shared" si="12"/>
        <v>2036</v>
      </c>
      <c r="O175" s="55">
        <f t="shared" si="13"/>
        <v>5</v>
      </c>
      <c r="P175" s="55" t="str">
        <f t="shared" si="11"/>
        <v>20365</v>
      </c>
      <c r="Q175" s="55">
        <v>175</v>
      </c>
    </row>
    <row r="176" spans="1:17" x14ac:dyDescent="0.15">
      <c r="A176" s="56">
        <v>407</v>
      </c>
      <c r="B176" s="57" t="str">
        <f>B175</f>
        <v>十一段</v>
      </c>
      <c r="C176" s="55" t="s">
        <v>128</v>
      </c>
      <c r="N176" s="55">
        <f t="shared" si="12"/>
        <v>2036</v>
      </c>
      <c r="O176" s="55">
        <f t="shared" si="13"/>
        <v>6</v>
      </c>
      <c r="P176" s="55" t="str">
        <f t="shared" si="11"/>
        <v>20366</v>
      </c>
      <c r="Q176" s="55">
        <v>176</v>
      </c>
    </row>
    <row r="177" spans="1:17" x14ac:dyDescent="0.15">
      <c r="A177" s="57">
        <v>408</v>
      </c>
      <c r="B177" s="57" t="str">
        <f>"準"&amp;B179</f>
        <v>準十二段</v>
      </c>
      <c r="C177" s="55" t="s">
        <v>179</v>
      </c>
      <c r="N177" s="55">
        <f t="shared" si="12"/>
        <v>2036</v>
      </c>
      <c r="O177" s="55">
        <f t="shared" si="13"/>
        <v>7</v>
      </c>
      <c r="P177" s="55" t="str">
        <f t="shared" si="11"/>
        <v>20367</v>
      </c>
      <c r="Q177" s="55">
        <v>177</v>
      </c>
    </row>
    <row r="178" spans="1:17" x14ac:dyDescent="0.15">
      <c r="A178" s="56">
        <v>409</v>
      </c>
      <c r="B178" s="57" t="str">
        <f>"準"&amp;B179</f>
        <v>準十二段</v>
      </c>
      <c r="C178" s="55" t="s">
        <v>178</v>
      </c>
      <c r="N178" s="55">
        <f t="shared" si="12"/>
        <v>2036</v>
      </c>
      <c r="O178" s="55">
        <f t="shared" si="13"/>
        <v>8</v>
      </c>
      <c r="P178" s="55" t="str">
        <f t="shared" si="11"/>
        <v>20368</v>
      </c>
      <c r="Q178" s="55">
        <v>178</v>
      </c>
    </row>
    <row r="179" spans="1:17" x14ac:dyDescent="0.15">
      <c r="A179" s="57">
        <v>410</v>
      </c>
      <c r="B179" s="57" t="s">
        <v>42</v>
      </c>
      <c r="C179" s="55" t="s">
        <v>131</v>
      </c>
      <c r="N179" s="55">
        <f t="shared" si="12"/>
        <v>2036</v>
      </c>
      <c r="O179" s="55">
        <f t="shared" si="13"/>
        <v>9</v>
      </c>
      <c r="P179" s="55" t="str">
        <f t="shared" si="11"/>
        <v>20369</v>
      </c>
      <c r="Q179" s="55">
        <v>179</v>
      </c>
    </row>
    <row r="180" spans="1:17" x14ac:dyDescent="0.15">
      <c r="A180" s="56">
        <v>411</v>
      </c>
      <c r="B180" s="57" t="str">
        <f>B179</f>
        <v>十二段</v>
      </c>
      <c r="C180" s="55" t="s">
        <v>130</v>
      </c>
      <c r="N180" s="55">
        <f t="shared" si="12"/>
        <v>2036</v>
      </c>
      <c r="O180" s="55">
        <f t="shared" si="13"/>
        <v>10</v>
      </c>
      <c r="P180" s="55" t="str">
        <f t="shared" si="11"/>
        <v>203610</v>
      </c>
      <c r="Q180" s="55">
        <v>180</v>
      </c>
    </row>
    <row r="181" spans="1:17" x14ac:dyDescent="0.15">
      <c r="A181" s="57">
        <v>412</v>
      </c>
      <c r="B181" s="57" t="str">
        <f>B180</f>
        <v>十二段</v>
      </c>
      <c r="C181" s="55" t="s">
        <v>130</v>
      </c>
      <c r="N181" s="55">
        <f t="shared" si="12"/>
        <v>2036</v>
      </c>
      <c r="O181" s="55">
        <f t="shared" si="13"/>
        <v>11</v>
      </c>
      <c r="P181" s="55" t="str">
        <f t="shared" si="11"/>
        <v>203611</v>
      </c>
      <c r="Q181" s="55">
        <v>181</v>
      </c>
    </row>
    <row r="182" spans="1:17" x14ac:dyDescent="0.15">
      <c r="A182" s="56">
        <v>413</v>
      </c>
      <c r="B182" s="57" t="str">
        <f>"準"&amp;B184</f>
        <v>準十三段</v>
      </c>
      <c r="C182" s="55" t="s">
        <v>181</v>
      </c>
      <c r="N182" s="55">
        <f t="shared" si="12"/>
        <v>2036</v>
      </c>
      <c r="O182" s="55">
        <f t="shared" si="13"/>
        <v>12</v>
      </c>
      <c r="P182" s="55" t="str">
        <f t="shared" si="11"/>
        <v>203612</v>
      </c>
      <c r="Q182" s="55">
        <v>182</v>
      </c>
    </row>
    <row r="183" spans="1:17" x14ac:dyDescent="0.15">
      <c r="A183" s="57">
        <v>414</v>
      </c>
      <c r="B183" s="57" t="str">
        <f>"準"&amp;B184</f>
        <v>準十三段</v>
      </c>
      <c r="C183" s="55" t="s">
        <v>180</v>
      </c>
      <c r="N183" s="55">
        <f t="shared" si="12"/>
        <v>2037</v>
      </c>
      <c r="O183" s="55">
        <f t="shared" si="13"/>
        <v>1</v>
      </c>
      <c r="P183" s="55" t="str">
        <f t="shared" si="11"/>
        <v>20371</v>
      </c>
      <c r="Q183" s="55">
        <v>183</v>
      </c>
    </row>
    <row r="184" spans="1:17" x14ac:dyDescent="0.15">
      <c r="A184" s="56">
        <v>415</v>
      </c>
      <c r="B184" s="57" t="s">
        <v>43</v>
      </c>
      <c r="C184" s="55" t="s">
        <v>133</v>
      </c>
      <c r="N184" s="55">
        <f t="shared" si="12"/>
        <v>2037</v>
      </c>
      <c r="O184" s="55">
        <f t="shared" si="13"/>
        <v>2</v>
      </c>
      <c r="P184" s="55" t="str">
        <f t="shared" si="11"/>
        <v>20372</v>
      </c>
      <c r="Q184" s="55">
        <v>184</v>
      </c>
    </row>
    <row r="185" spans="1:17" x14ac:dyDescent="0.15">
      <c r="A185" s="57">
        <v>416</v>
      </c>
      <c r="B185" s="57" t="str">
        <f>B184</f>
        <v>十三段</v>
      </c>
      <c r="C185" s="55" t="s">
        <v>132</v>
      </c>
      <c r="N185" s="55">
        <f t="shared" si="12"/>
        <v>2037</v>
      </c>
      <c r="O185" s="55">
        <f t="shared" si="13"/>
        <v>3</v>
      </c>
      <c r="P185" s="55" t="str">
        <f t="shared" si="11"/>
        <v>20373</v>
      </c>
      <c r="Q185" s="55">
        <v>185</v>
      </c>
    </row>
    <row r="186" spans="1:17" x14ac:dyDescent="0.15">
      <c r="A186" s="56">
        <v>417</v>
      </c>
      <c r="B186" s="57" t="str">
        <f>B185</f>
        <v>十三段</v>
      </c>
      <c r="C186" s="55" t="s">
        <v>132</v>
      </c>
      <c r="N186" s="55">
        <f t="shared" si="12"/>
        <v>2037</v>
      </c>
      <c r="O186" s="55">
        <f t="shared" si="13"/>
        <v>4</v>
      </c>
      <c r="P186" s="55" t="str">
        <f t="shared" si="11"/>
        <v>20374</v>
      </c>
      <c r="Q186" s="55">
        <v>186</v>
      </c>
    </row>
    <row r="187" spans="1:17" x14ac:dyDescent="0.15">
      <c r="A187" s="57">
        <v>418</v>
      </c>
      <c r="B187" s="57" t="str">
        <f>"準"&amp;B189</f>
        <v>準十四段</v>
      </c>
      <c r="C187" s="55" t="s">
        <v>182</v>
      </c>
      <c r="N187" s="55">
        <f t="shared" si="12"/>
        <v>2037</v>
      </c>
      <c r="O187" s="55">
        <f t="shared" si="13"/>
        <v>5</v>
      </c>
      <c r="P187" s="55" t="str">
        <f t="shared" si="11"/>
        <v>20375</v>
      </c>
      <c r="Q187" s="55">
        <v>187</v>
      </c>
    </row>
    <row r="188" spans="1:17" x14ac:dyDescent="0.15">
      <c r="A188" s="56">
        <v>419</v>
      </c>
      <c r="B188" s="57" t="str">
        <f>"準"&amp;B189</f>
        <v>準十四段</v>
      </c>
      <c r="C188" s="55" t="s">
        <v>183</v>
      </c>
      <c r="N188" s="55">
        <f t="shared" si="12"/>
        <v>2037</v>
      </c>
      <c r="O188" s="55">
        <f t="shared" si="13"/>
        <v>6</v>
      </c>
      <c r="P188" s="55" t="str">
        <f t="shared" si="11"/>
        <v>20376</v>
      </c>
      <c r="Q188" s="55">
        <v>188</v>
      </c>
    </row>
    <row r="189" spans="1:17" x14ac:dyDescent="0.15">
      <c r="A189" s="57">
        <v>420</v>
      </c>
      <c r="B189" s="57" t="s">
        <v>44</v>
      </c>
      <c r="C189" s="55" t="s">
        <v>135</v>
      </c>
      <c r="N189" s="55">
        <f t="shared" si="12"/>
        <v>2037</v>
      </c>
      <c r="O189" s="55">
        <f t="shared" si="13"/>
        <v>7</v>
      </c>
      <c r="P189" s="55" t="str">
        <f t="shared" si="11"/>
        <v>20377</v>
      </c>
      <c r="Q189" s="55">
        <v>189</v>
      </c>
    </row>
    <row r="190" spans="1:17" x14ac:dyDescent="0.15">
      <c r="A190" s="56">
        <v>421</v>
      </c>
      <c r="B190" s="57" t="str">
        <f>B189</f>
        <v>十四段</v>
      </c>
      <c r="C190" s="55" t="s">
        <v>134</v>
      </c>
      <c r="N190" s="55">
        <f t="shared" si="12"/>
        <v>2037</v>
      </c>
      <c r="O190" s="55">
        <f t="shared" si="13"/>
        <v>8</v>
      </c>
      <c r="P190" s="55" t="str">
        <f t="shared" si="11"/>
        <v>20378</v>
      </c>
      <c r="Q190" s="55">
        <v>190</v>
      </c>
    </row>
    <row r="191" spans="1:17" x14ac:dyDescent="0.15">
      <c r="A191" s="57">
        <v>422</v>
      </c>
      <c r="B191" s="57" t="str">
        <f>B190</f>
        <v>十四段</v>
      </c>
      <c r="C191" s="55" t="s">
        <v>134</v>
      </c>
      <c r="N191" s="55">
        <f t="shared" si="12"/>
        <v>2037</v>
      </c>
      <c r="O191" s="55">
        <f t="shared" si="13"/>
        <v>9</v>
      </c>
      <c r="P191" s="55" t="str">
        <f t="shared" si="11"/>
        <v>20379</v>
      </c>
      <c r="Q191" s="55">
        <v>191</v>
      </c>
    </row>
    <row r="192" spans="1:17" x14ac:dyDescent="0.15">
      <c r="A192" s="56">
        <v>423</v>
      </c>
      <c r="B192" s="57" t="str">
        <f>"準"&amp;B194</f>
        <v>準十五段</v>
      </c>
      <c r="C192" s="55" t="s">
        <v>185</v>
      </c>
      <c r="N192" s="55">
        <f t="shared" si="12"/>
        <v>2037</v>
      </c>
      <c r="O192" s="55">
        <f t="shared" si="13"/>
        <v>10</v>
      </c>
      <c r="P192" s="55" t="str">
        <f t="shared" si="11"/>
        <v>203710</v>
      </c>
      <c r="Q192" s="55">
        <v>192</v>
      </c>
    </row>
    <row r="193" spans="1:17" x14ac:dyDescent="0.15">
      <c r="A193" s="57">
        <v>424</v>
      </c>
      <c r="B193" s="57" t="str">
        <f>"準"&amp;B194</f>
        <v>準十五段</v>
      </c>
      <c r="C193" s="55" t="s">
        <v>184</v>
      </c>
      <c r="N193" s="55">
        <f t="shared" si="12"/>
        <v>2037</v>
      </c>
      <c r="O193" s="55">
        <f t="shared" si="13"/>
        <v>11</v>
      </c>
      <c r="P193" s="55" t="str">
        <f t="shared" si="11"/>
        <v>203711</v>
      </c>
      <c r="Q193" s="55">
        <v>193</v>
      </c>
    </row>
    <row r="194" spans="1:17" x14ac:dyDescent="0.15">
      <c r="A194" s="56">
        <v>425</v>
      </c>
      <c r="B194" s="57" t="s">
        <v>45</v>
      </c>
      <c r="C194" s="55" t="s">
        <v>137</v>
      </c>
      <c r="N194" s="55">
        <f t="shared" si="12"/>
        <v>2037</v>
      </c>
      <c r="O194" s="55">
        <f t="shared" si="13"/>
        <v>12</v>
      </c>
      <c r="P194" s="55" t="str">
        <f t="shared" ref="P194:P257" si="14">N194&amp;O194</f>
        <v>203712</v>
      </c>
      <c r="Q194" s="55">
        <v>194</v>
      </c>
    </row>
    <row r="195" spans="1:17" x14ac:dyDescent="0.15">
      <c r="A195" s="57">
        <v>426</v>
      </c>
      <c r="B195" s="57" t="str">
        <f>B194</f>
        <v>十五段</v>
      </c>
      <c r="C195" s="55" t="s">
        <v>136</v>
      </c>
      <c r="N195" s="55">
        <f t="shared" si="12"/>
        <v>2038</v>
      </c>
      <c r="O195" s="55">
        <f t="shared" si="13"/>
        <v>1</v>
      </c>
      <c r="P195" s="55" t="str">
        <f t="shared" si="14"/>
        <v>20381</v>
      </c>
      <c r="Q195" s="55">
        <v>195</v>
      </c>
    </row>
    <row r="196" spans="1:17" x14ac:dyDescent="0.15">
      <c r="A196" s="56">
        <v>427</v>
      </c>
      <c r="B196" s="57" t="str">
        <f>B195</f>
        <v>十五段</v>
      </c>
      <c r="C196" s="55" t="s">
        <v>136</v>
      </c>
      <c r="N196" s="55">
        <f t="shared" si="12"/>
        <v>2038</v>
      </c>
      <c r="O196" s="55">
        <f t="shared" si="13"/>
        <v>2</v>
      </c>
      <c r="P196" s="55" t="str">
        <f t="shared" si="14"/>
        <v>20382</v>
      </c>
      <c r="Q196" s="55">
        <v>196</v>
      </c>
    </row>
    <row r="197" spans="1:17" x14ac:dyDescent="0.15">
      <c r="A197" s="57">
        <v>428</v>
      </c>
      <c r="B197" s="57" t="str">
        <f>"準"&amp;B199</f>
        <v>準十六段</v>
      </c>
      <c r="C197" s="55" t="s">
        <v>187</v>
      </c>
      <c r="N197" s="55">
        <f t="shared" si="12"/>
        <v>2038</v>
      </c>
      <c r="O197" s="55">
        <f t="shared" si="13"/>
        <v>3</v>
      </c>
      <c r="P197" s="55" t="str">
        <f t="shared" si="14"/>
        <v>20383</v>
      </c>
      <c r="Q197" s="55">
        <v>197</v>
      </c>
    </row>
    <row r="198" spans="1:17" x14ac:dyDescent="0.15">
      <c r="A198" s="56">
        <v>429</v>
      </c>
      <c r="B198" s="57" t="str">
        <f>"準"&amp;B199</f>
        <v>準十六段</v>
      </c>
      <c r="C198" s="55" t="s">
        <v>186</v>
      </c>
      <c r="N198" s="55">
        <f t="shared" si="12"/>
        <v>2038</v>
      </c>
      <c r="O198" s="55">
        <f t="shared" si="13"/>
        <v>4</v>
      </c>
      <c r="P198" s="55" t="str">
        <f t="shared" si="14"/>
        <v>20384</v>
      </c>
      <c r="Q198" s="55">
        <v>198</v>
      </c>
    </row>
    <row r="199" spans="1:17" x14ac:dyDescent="0.15">
      <c r="A199" s="57">
        <v>430</v>
      </c>
      <c r="B199" s="57" t="s">
        <v>46</v>
      </c>
      <c r="C199" s="55" t="s">
        <v>139</v>
      </c>
      <c r="N199" s="55">
        <f t="shared" si="12"/>
        <v>2038</v>
      </c>
      <c r="O199" s="55">
        <f t="shared" si="13"/>
        <v>5</v>
      </c>
      <c r="P199" s="55" t="str">
        <f t="shared" si="14"/>
        <v>20385</v>
      </c>
      <c r="Q199" s="55">
        <v>199</v>
      </c>
    </row>
    <row r="200" spans="1:17" x14ac:dyDescent="0.15">
      <c r="A200" s="56">
        <v>431</v>
      </c>
      <c r="B200" s="57" t="str">
        <f>B199</f>
        <v>十六段</v>
      </c>
      <c r="C200" s="55" t="s">
        <v>138</v>
      </c>
      <c r="N200" s="55">
        <f t="shared" si="12"/>
        <v>2038</v>
      </c>
      <c r="O200" s="55">
        <f t="shared" si="13"/>
        <v>6</v>
      </c>
      <c r="P200" s="55" t="str">
        <f t="shared" si="14"/>
        <v>20386</v>
      </c>
      <c r="Q200" s="55">
        <v>200</v>
      </c>
    </row>
    <row r="201" spans="1:17" x14ac:dyDescent="0.15">
      <c r="A201" s="57">
        <v>432</v>
      </c>
      <c r="B201" s="57" t="str">
        <f>B200</f>
        <v>十六段</v>
      </c>
      <c r="C201" s="55" t="s">
        <v>138</v>
      </c>
      <c r="N201" s="55">
        <f t="shared" si="12"/>
        <v>2038</v>
      </c>
      <c r="O201" s="55">
        <f t="shared" si="13"/>
        <v>7</v>
      </c>
      <c r="P201" s="55" t="str">
        <f t="shared" si="14"/>
        <v>20387</v>
      </c>
      <c r="Q201" s="55">
        <v>201</v>
      </c>
    </row>
    <row r="202" spans="1:17" x14ac:dyDescent="0.15">
      <c r="A202" s="56">
        <v>433</v>
      </c>
      <c r="B202" s="57" t="str">
        <f>"準"&amp;B204</f>
        <v>準十七段</v>
      </c>
      <c r="C202" s="55" t="s">
        <v>189</v>
      </c>
      <c r="N202" s="55">
        <f t="shared" si="12"/>
        <v>2038</v>
      </c>
      <c r="O202" s="55">
        <f t="shared" si="13"/>
        <v>8</v>
      </c>
      <c r="P202" s="55" t="str">
        <f t="shared" si="14"/>
        <v>20388</v>
      </c>
      <c r="Q202" s="55">
        <v>202</v>
      </c>
    </row>
    <row r="203" spans="1:17" x14ac:dyDescent="0.15">
      <c r="A203" s="57">
        <v>434</v>
      </c>
      <c r="B203" s="57" t="str">
        <f>"準"&amp;B204</f>
        <v>準十七段</v>
      </c>
      <c r="C203" s="55" t="s">
        <v>188</v>
      </c>
      <c r="N203" s="55">
        <f t="shared" si="12"/>
        <v>2038</v>
      </c>
      <c r="O203" s="55">
        <f t="shared" si="13"/>
        <v>9</v>
      </c>
      <c r="P203" s="55" t="str">
        <f t="shared" si="14"/>
        <v>20389</v>
      </c>
      <c r="Q203" s="55">
        <v>203</v>
      </c>
    </row>
    <row r="204" spans="1:17" x14ac:dyDescent="0.15">
      <c r="A204" s="56">
        <v>435</v>
      </c>
      <c r="B204" s="57" t="s">
        <v>47</v>
      </c>
      <c r="C204" s="55" t="s">
        <v>141</v>
      </c>
      <c r="N204" s="55">
        <f t="shared" si="12"/>
        <v>2038</v>
      </c>
      <c r="O204" s="55">
        <f t="shared" si="13"/>
        <v>10</v>
      </c>
      <c r="P204" s="55" t="str">
        <f t="shared" si="14"/>
        <v>203810</v>
      </c>
      <c r="Q204" s="55">
        <v>204</v>
      </c>
    </row>
    <row r="205" spans="1:17" x14ac:dyDescent="0.15">
      <c r="A205" s="57">
        <v>436</v>
      </c>
      <c r="B205" s="57" t="str">
        <f>B204</f>
        <v>十七段</v>
      </c>
      <c r="C205" s="55" t="s">
        <v>140</v>
      </c>
      <c r="N205" s="55">
        <f t="shared" si="12"/>
        <v>2038</v>
      </c>
      <c r="O205" s="55">
        <f t="shared" si="13"/>
        <v>11</v>
      </c>
      <c r="P205" s="55" t="str">
        <f t="shared" si="14"/>
        <v>203811</v>
      </c>
      <c r="Q205" s="55">
        <v>205</v>
      </c>
    </row>
    <row r="206" spans="1:17" x14ac:dyDescent="0.15">
      <c r="A206" s="56">
        <v>437</v>
      </c>
      <c r="B206" s="57" t="str">
        <f>B205</f>
        <v>十七段</v>
      </c>
      <c r="C206" s="55" t="s">
        <v>140</v>
      </c>
      <c r="N206" s="55">
        <f t="shared" si="12"/>
        <v>2038</v>
      </c>
      <c r="O206" s="55">
        <f t="shared" si="13"/>
        <v>12</v>
      </c>
      <c r="P206" s="55" t="str">
        <f t="shared" si="14"/>
        <v>203812</v>
      </c>
      <c r="Q206" s="55">
        <v>206</v>
      </c>
    </row>
    <row r="207" spans="1:17" x14ac:dyDescent="0.15">
      <c r="A207" s="57">
        <v>438</v>
      </c>
      <c r="B207" s="57" t="str">
        <f>"準"&amp;B209</f>
        <v>準十八段</v>
      </c>
      <c r="C207" s="55" t="s">
        <v>191</v>
      </c>
      <c r="N207" s="55">
        <f t="shared" si="12"/>
        <v>2039</v>
      </c>
      <c r="O207" s="55">
        <f t="shared" si="13"/>
        <v>1</v>
      </c>
      <c r="P207" s="55" t="str">
        <f t="shared" si="14"/>
        <v>20391</v>
      </c>
      <c r="Q207" s="55">
        <v>207</v>
      </c>
    </row>
    <row r="208" spans="1:17" x14ac:dyDescent="0.15">
      <c r="A208" s="56">
        <v>439</v>
      </c>
      <c r="B208" s="57" t="str">
        <f>"準"&amp;B209</f>
        <v>準十八段</v>
      </c>
      <c r="C208" s="55" t="s">
        <v>190</v>
      </c>
      <c r="N208" s="55">
        <f t="shared" si="12"/>
        <v>2039</v>
      </c>
      <c r="O208" s="55">
        <f t="shared" si="13"/>
        <v>2</v>
      </c>
      <c r="P208" s="55" t="str">
        <f t="shared" si="14"/>
        <v>20392</v>
      </c>
      <c r="Q208" s="55">
        <v>208</v>
      </c>
    </row>
    <row r="209" spans="1:17" x14ac:dyDescent="0.15">
      <c r="A209" s="57">
        <v>440</v>
      </c>
      <c r="B209" s="57" t="s">
        <v>48</v>
      </c>
      <c r="C209" s="55" t="s">
        <v>143</v>
      </c>
      <c r="N209" s="55">
        <f t="shared" si="12"/>
        <v>2039</v>
      </c>
      <c r="O209" s="55">
        <f t="shared" si="13"/>
        <v>3</v>
      </c>
      <c r="P209" s="55" t="str">
        <f t="shared" si="14"/>
        <v>20393</v>
      </c>
      <c r="Q209" s="55">
        <v>209</v>
      </c>
    </row>
    <row r="210" spans="1:17" x14ac:dyDescent="0.15">
      <c r="A210" s="56">
        <v>441</v>
      </c>
      <c r="B210" s="57" t="str">
        <f>B209</f>
        <v>十八段</v>
      </c>
      <c r="C210" s="55" t="s">
        <v>142</v>
      </c>
      <c r="N210" s="55">
        <f t="shared" si="12"/>
        <v>2039</v>
      </c>
      <c r="O210" s="55">
        <f t="shared" si="13"/>
        <v>4</v>
      </c>
      <c r="P210" s="55" t="str">
        <f t="shared" si="14"/>
        <v>20394</v>
      </c>
      <c r="Q210" s="55">
        <v>210</v>
      </c>
    </row>
    <row r="211" spans="1:17" x14ac:dyDescent="0.15">
      <c r="A211" s="57">
        <v>442</v>
      </c>
      <c r="B211" s="57" t="str">
        <f>"準"&amp;B213</f>
        <v>準十九段</v>
      </c>
      <c r="C211" s="55" t="s">
        <v>193</v>
      </c>
      <c r="N211" s="55">
        <f t="shared" si="12"/>
        <v>2039</v>
      </c>
      <c r="O211" s="55">
        <f t="shared" si="13"/>
        <v>5</v>
      </c>
      <c r="P211" s="55" t="str">
        <f t="shared" si="14"/>
        <v>20395</v>
      </c>
      <c r="Q211" s="55">
        <v>211</v>
      </c>
    </row>
    <row r="212" spans="1:17" x14ac:dyDescent="0.15">
      <c r="A212" s="56">
        <v>443</v>
      </c>
      <c r="B212" s="57" t="str">
        <f>"準"&amp;B213</f>
        <v>準十九段</v>
      </c>
      <c r="C212" s="55" t="s">
        <v>192</v>
      </c>
      <c r="N212" s="55">
        <f t="shared" si="12"/>
        <v>2039</v>
      </c>
      <c r="O212" s="55">
        <f t="shared" si="13"/>
        <v>6</v>
      </c>
      <c r="P212" s="55" t="str">
        <f t="shared" si="14"/>
        <v>20396</v>
      </c>
      <c r="Q212" s="55">
        <v>212</v>
      </c>
    </row>
    <row r="213" spans="1:17" x14ac:dyDescent="0.15">
      <c r="A213" s="57">
        <v>444</v>
      </c>
      <c r="B213" s="57" t="s">
        <v>49</v>
      </c>
      <c r="C213" s="55" t="s">
        <v>145</v>
      </c>
      <c r="N213" s="55">
        <f t="shared" si="12"/>
        <v>2039</v>
      </c>
      <c r="O213" s="55">
        <f t="shared" si="13"/>
        <v>7</v>
      </c>
      <c r="P213" s="55" t="str">
        <f t="shared" si="14"/>
        <v>20397</v>
      </c>
      <c r="Q213" s="55">
        <v>213</v>
      </c>
    </row>
    <row r="214" spans="1:17" x14ac:dyDescent="0.15">
      <c r="A214" s="56">
        <v>445</v>
      </c>
      <c r="B214" s="57" t="str">
        <f>B213</f>
        <v>十九段</v>
      </c>
      <c r="C214" s="55" t="s">
        <v>144</v>
      </c>
      <c r="N214" s="55">
        <f t="shared" si="12"/>
        <v>2039</v>
      </c>
      <c r="O214" s="55">
        <f t="shared" si="13"/>
        <v>8</v>
      </c>
      <c r="P214" s="55" t="str">
        <f t="shared" si="14"/>
        <v>20398</v>
      </c>
      <c r="Q214" s="55">
        <v>214</v>
      </c>
    </row>
    <row r="215" spans="1:17" x14ac:dyDescent="0.15">
      <c r="A215" s="57">
        <v>446</v>
      </c>
      <c r="B215" s="57" t="str">
        <f>"準"&amp;B217</f>
        <v>準二十段</v>
      </c>
      <c r="C215" s="55" t="s">
        <v>195</v>
      </c>
      <c r="N215" s="55">
        <f t="shared" si="12"/>
        <v>2039</v>
      </c>
      <c r="O215" s="55">
        <f t="shared" si="13"/>
        <v>9</v>
      </c>
      <c r="P215" s="55" t="str">
        <f t="shared" si="14"/>
        <v>20399</v>
      </c>
      <c r="Q215" s="55">
        <v>215</v>
      </c>
    </row>
    <row r="216" spans="1:17" x14ac:dyDescent="0.15">
      <c r="A216" s="56">
        <v>447</v>
      </c>
      <c r="B216" s="57" t="str">
        <f>"準"&amp;B217</f>
        <v>準二十段</v>
      </c>
      <c r="C216" s="55" t="s">
        <v>194</v>
      </c>
      <c r="N216" s="55">
        <f t="shared" si="12"/>
        <v>2039</v>
      </c>
      <c r="O216" s="55">
        <f t="shared" si="13"/>
        <v>10</v>
      </c>
      <c r="P216" s="55" t="str">
        <f t="shared" si="14"/>
        <v>203910</v>
      </c>
      <c r="Q216" s="55">
        <v>216</v>
      </c>
    </row>
    <row r="217" spans="1:17" x14ac:dyDescent="0.15">
      <c r="A217" s="57">
        <v>448</v>
      </c>
      <c r="B217" s="57" t="s">
        <v>50</v>
      </c>
      <c r="C217" s="55" t="s">
        <v>147</v>
      </c>
      <c r="N217" s="55">
        <f t="shared" si="12"/>
        <v>2039</v>
      </c>
      <c r="O217" s="55">
        <f t="shared" si="13"/>
        <v>11</v>
      </c>
      <c r="P217" s="55" t="str">
        <f t="shared" si="14"/>
        <v>203911</v>
      </c>
      <c r="Q217" s="55">
        <v>217</v>
      </c>
    </row>
    <row r="218" spans="1:17" x14ac:dyDescent="0.15">
      <c r="A218" s="56">
        <v>449</v>
      </c>
      <c r="B218" s="57" t="str">
        <f>B217</f>
        <v>二十段</v>
      </c>
      <c r="C218" s="55" t="s">
        <v>146</v>
      </c>
      <c r="N218" s="55">
        <f t="shared" si="12"/>
        <v>2039</v>
      </c>
      <c r="O218" s="55">
        <f t="shared" si="13"/>
        <v>12</v>
      </c>
      <c r="P218" s="55" t="str">
        <f t="shared" si="14"/>
        <v>203912</v>
      </c>
      <c r="Q218" s="55">
        <v>218</v>
      </c>
    </row>
    <row r="219" spans="1:17" x14ac:dyDescent="0.15">
      <c r="A219" s="57">
        <v>450</v>
      </c>
      <c r="B219" s="57" t="str">
        <f>B218</f>
        <v>二十段</v>
      </c>
      <c r="C219" s="55" t="s">
        <v>146</v>
      </c>
      <c r="N219" s="55">
        <f t="shared" si="12"/>
        <v>2040</v>
      </c>
      <c r="O219" s="55">
        <f t="shared" si="13"/>
        <v>1</v>
      </c>
      <c r="P219" s="55" t="str">
        <f t="shared" si="14"/>
        <v>20401</v>
      </c>
      <c r="Q219" s="55">
        <v>219</v>
      </c>
    </row>
    <row r="220" spans="1:17" x14ac:dyDescent="0.15">
      <c r="N220" s="55">
        <f t="shared" ref="N220:N283" si="15">IF(O220=1,N219+1,N219)</f>
        <v>2040</v>
      </c>
      <c r="O220" s="55">
        <f t="shared" ref="O220:O283" si="16">IF(O219=12,1,O219+1)</f>
        <v>2</v>
      </c>
      <c r="P220" s="55" t="str">
        <f t="shared" si="14"/>
        <v>20402</v>
      </c>
      <c r="Q220" s="55">
        <v>220</v>
      </c>
    </row>
    <row r="221" spans="1:17" x14ac:dyDescent="0.15">
      <c r="N221" s="55">
        <f t="shared" si="15"/>
        <v>2040</v>
      </c>
      <c r="O221" s="55">
        <f t="shared" si="16"/>
        <v>3</v>
      </c>
      <c r="P221" s="55" t="str">
        <f t="shared" si="14"/>
        <v>20403</v>
      </c>
      <c r="Q221" s="55">
        <v>221</v>
      </c>
    </row>
    <row r="222" spans="1:17" x14ac:dyDescent="0.15">
      <c r="N222" s="55">
        <f t="shared" si="15"/>
        <v>2040</v>
      </c>
      <c r="O222" s="55">
        <f t="shared" si="16"/>
        <v>4</v>
      </c>
      <c r="P222" s="55" t="str">
        <f t="shared" si="14"/>
        <v>20404</v>
      </c>
      <c r="Q222" s="55">
        <v>222</v>
      </c>
    </row>
    <row r="223" spans="1:17" x14ac:dyDescent="0.15">
      <c r="N223" s="55">
        <f t="shared" si="15"/>
        <v>2040</v>
      </c>
      <c r="O223" s="55">
        <f t="shared" si="16"/>
        <v>5</v>
      </c>
      <c r="P223" s="55" t="str">
        <f t="shared" si="14"/>
        <v>20405</v>
      </c>
      <c r="Q223" s="55">
        <v>223</v>
      </c>
    </row>
    <row r="224" spans="1:17" x14ac:dyDescent="0.15">
      <c r="N224" s="55">
        <f t="shared" si="15"/>
        <v>2040</v>
      </c>
      <c r="O224" s="55">
        <f t="shared" si="16"/>
        <v>6</v>
      </c>
      <c r="P224" s="55" t="str">
        <f t="shared" si="14"/>
        <v>20406</v>
      </c>
      <c r="Q224" s="55">
        <v>224</v>
      </c>
    </row>
    <row r="225" spans="14:17" x14ac:dyDescent="0.15">
      <c r="N225" s="55">
        <f t="shared" si="15"/>
        <v>2040</v>
      </c>
      <c r="O225" s="55">
        <f t="shared" si="16"/>
        <v>7</v>
      </c>
      <c r="P225" s="55" t="str">
        <f t="shared" si="14"/>
        <v>20407</v>
      </c>
      <c r="Q225" s="55">
        <v>225</v>
      </c>
    </row>
    <row r="226" spans="14:17" x14ac:dyDescent="0.15">
      <c r="N226" s="55">
        <f t="shared" si="15"/>
        <v>2040</v>
      </c>
      <c r="O226" s="55">
        <f t="shared" si="16"/>
        <v>8</v>
      </c>
      <c r="P226" s="55" t="str">
        <f t="shared" si="14"/>
        <v>20408</v>
      </c>
      <c r="Q226" s="55">
        <v>226</v>
      </c>
    </row>
    <row r="227" spans="14:17" x14ac:dyDescent="0.15">
      <c r="N227" s="55">
        <f t="shared" si="15"/>
        <v>2040</v>
      </c>
      <c r="O227" s="55">
        <f t="shared" si="16"/>
        <v>9</v>
      </c>
      <c r="P227" s="55" t="str">
        <f t="shared" si="14"/>
        <v>20409</v>
      </c>
      <c r="Q227" s="55">
        <v>227</v>
      </c>
    </row>
    <row r="228" spans="14:17" x14ac:dyDescent="0.15">
      <c r="N228" s="55">
        <f t="shared" si="15"/>
        <v>2040</v>
      </c>
      <c r="O228" s="55">
        <f t="shared" si="16"/>
        <v>10</v>
      </c>
      <c r="P228" s="55" t="str">
        <f t="shared" si="14"/>
        <v>204010</v>
      </c>
      <c r="Q228" s="55">
        <v>228</v>
      </c>
    </row>
    <row r="229" spans="14:17" x14ac:dyDescent="0.15">
      <c r="N229" s="55">
        <f t="shared" si="15"/>
        <v>2040</v>
      </c>
      <c r="O229" s="55">
        <f t="shared" si="16"/>
        <v>11</v>
      </c>
      <c r="P229" s="55" t="str">
        <f t="shared" si="14"/>
        <v>204011</v>
      </c>
      <c r="Q229" s="55">
        <v>229</v>
      </c>
    </row>
    <row r="230" spans="14:17" x14ac:dyDescent="0.15">
      <c r="N230" s="55">
        <f t="shared" si="15"/>
        <v>2040</v>
      </c>
      <c r="O230" s="55">
        <f t="shared" si="16"/>
        <v>12</v>
      </c>
      <c r="P230" s="55" t="str">
        <f t="shared" si="14"/>
        <v>204012</v>
      </c>
      <c r="Q230" s="55">
        <v>230</v>
      </c>
    </row>
    <row r="231" spans="14:17" x14ac:dyDescent="0.15">
      <c r="N231" s="55">
        <f t="shared" si="15"/>
        <v>2041</v>
      </c>
      <c r="O231" s="55">
        <f t="shared" si="16"/>
        <v>1</v>
      </c>
      <c r="P231" s="55" t="str">
        <f t="shared" si="14"/>
        <v>20411</v>
      </c>
      <c r="Q231" s="55">
        <v>231</v>
      </c>
    </row>
    <row r="232" spans="14:17" x14ac:dyDescent="0.15">
      <c r="N232" s="55">
        <f t="shared" si="15"/>
        <v>2041</v>
      </c>
      <c r="O232" s="55">
        <f t="shared" si="16"/>
        <v>2</v>
      </c>
      <c r="P232" s="55" t="str">
        <f t="shared" si="14"/>
        <v>20412</v>
      </c>
      <c r="Q232" s="55">
        <v>232</v>
      </c>
    </row>
    <row r="233" spans="14:17" x14ac:dyDescent="0.15">
      <c r="N233" s="55">
        <f t="shared" si="15"/>
        <v>2041</v>
      </c>
      <c r="O233" s="55">
        <f t="shared" si="16"/>
        <v>3</v>
      </c>
      <c r="P233" s="55" t="str">
        <f t="shared" si="14"/>
        <v>20413</v>
      </c>
      <c r="Q233" s="55">
        <v>233</v>
      </c>
    </row>
    <row r="234" spans="14:17" x14ac:dyDescent="0.15">
      <c r="N234" s="55">
        <f t="shared" si="15"/>
        <v>2041</v>
      </c>
      <c r="O234" s="55">
        <f t="shared" si="16"/>
        <v>4</v>
      </c>
      <c r="P234" s="55" t="str">
        <f t="shared" si="14"/>
        <v>20414</v>
      </c>
      <c r="Q234" s="55">
        <v>234</v>
      </c>
    </row>
    <row r="235" spans="14:17" x14ac:dyDescent="0.15">
      <c r="N235" s="55">
        <f t="shared" si="15"/>
        <v>2041</v>
      </c>
      <c r="O235" s="55">
        <f t="shared" si="16"/>
        <v>5</v>
      </c>
      <c r="P235" s="55" t="str">
        <f t="shared" si="14"/>
        <v>20415</v>
      </c>
      <c r="Q235" s="55">
        <v>235</v>
      </c>
    </row>
    <row r="236" spans="14:17" x14ac:dyDescent="0.15">
      <c r="N236" s="55">
        <f t="shared" si="15"/>
        <v>2041</v>
      </c>
      <c r="O236" s="55">
        <f t="shared" si="16"/>
        <v>6</v>
      </c>
      <c r="P236" s="55" t="str">
        <f t="shared" si="14"/>
        <v>20416</v>
      </c>
      <c r="Q236" s="55">
        <v>236</v>
      </c>
    </row>
    <row r="237" spans="14:17" x14ac:dyDescent="0.15">
      <c r="N237" s="55">
        <f t="shared" si="15"/>
        <v>2041</v>
      </c>
      <c r="O237" s="55">
        <f t="shared" si="16"/>
        <v>7</v>
      </c>
      <c r="P237" s="55" t="str">
        <f t="shared" si="14"/>
        <v>20417</v>
      </c>
      <c r="Q237" s="55">
        <v>237</v>
      </c>
    </row>
    <row r="238" spans="14:17" x14ac:dyDescent="0.15">
      <c r="N238" s="55">
        <f t="shared" si="15"/>
        <v>2041</v>
      </c>
      <c r="O238" s="55">
        <f t="shared" si="16"/>
        <v>8</v>
      </c>
      <c r="P238" s="55" t="str">
        <f t="shared" si="14"/>
        <v>20418</v>
      </c>
      <c r="Q238" s="55">
        <v>238</v>
      </c>
    </row>
    <row r="239" spans="14:17" x14ac:dyDescent="0.15">
      <c r="N239" s="55">
        <f t="shared" si="15"/>
        <v>2041</v>
      </c>
      <c r="O239" s="55">
        <f t="shared" si="16"/>
        <v>9</v>
      </c>
      <c r="P239" s="55" t="str">
        <f t="shared" si="14"/>
        <v>20419</v>
      </c>
      <c r="Q239" s="55">
        <v>239</v>
      </c>
    </row>
    <row r="240" spans="14:17" x14ac:dyDescent="0.15">
      <c r="N240" s="55">
        <f t="shared" si="15"/>
        <v>2041</v>
      </c>
      <c r="O240" s="55">
        <f t="shared" si="16"/>
        <v>10</v>
      </c>
      <c r="P240" s="55" t="str">
        <f t="shared" si="14"/>
        <v>204110</v>
      </c>
      <c r="Q240" s="55">
        <v>240</v>
      </c>
    </row>
    <row r="241" spans="14:17" x14ac:dyDescent="0.15">
      <c r="N241" s="55">
        <f t="shared" si="15"/>
        <v>2041</v>
      </c>
      <c r="O241" s="55">
        <f t="shared" si="16"/>
        <v>11</v>
      </c>
      <c r="P241" s="55" t="str">
        <f t="shared" si="14"/>
        <v>204111</v>
      </c>
      <c r="Q241" s="55">
        <v>241</v>
      </c>
    </row>
    <row r="242" spans="14:17" x14ac:dyDescent="0.15">
      <c r="N242" s="55">
        <f t="shared" si="15"/>
        <v>2041</v>
      </c>
      <c r="O242" s="55">
        <f t="shared" si="16"/>
        <v>12</v>
      </c>
      <c r="P242" s="55" t="str">
        <f t="shared" si="14"/>
        <v>204112</v>
      </c>
      <c r="Q242" s="55">
        <v>242</v>
      </c>
    </row>
    <row r="243" spans="14:17" x14ac:dyDescent="0.15">
      <c r="N243" s="55">
        <f t="shared" si="15"/>
        <v>2042</v>
      </c>
      <c r="O243" s="55">
        <f t="shared" si="16"/>
        <v>1</v>
      </c>
      <c r="P243" s="55" t="str">
        <f t="shared" si="14"/>
        <v>20421</v>
      </c>
      <c r="Q243" s="55">
        <v>243</v>
      </c>
    </row>
    <row r="244" spans="14:17" x14ac:dyDescent="0.15">
      <c r="N244" s="55">
        <f t="shared" si="15"/>
        <v>2042</v>
      </c>
      <c r="O244" s="55">
        <f t="shared" si="16"/>
        <v>2</v>
      </c>
      <c r="P244" s="55" t="str">
        <f t="shared" si="14"/>
        <v>20422</v>
      </c>
      <c r="Q244" s="55">
        <v>244</v>
      </c>
    </row>
    <row r="245" spans="14:17" x14ac:dyDescent="0.15">
      <c r="N245" s="55">
        <f t="shared" si="15"/>
        <v>2042</v>
      </c>
      <c r="O245" s="55">
        <f t="shared" si="16"/>
        <v>3</v>
      </c>
      <c r="P245" s="55" t="str">
        <f t="shared" si="14"/>
        <v>20423</v>
      </c>
      <c r="Q245" s="55">
        <v>245</v>
      </c>
    </row>
    <row r="246" spans="14:17" x14ac:dyDescent="0.15">
      <c r="N246" s="55">
        <f t="shared" si="15"/>
        <v>2042</v>
      </c>
      <c r="O246" s="55">
        <f t="shared" si="16"/>
        <v>4</v>
      </c>
      <c r="P246" s="55" t="str">
        <f t="shared" si="14"/>
        <v>20424</v>
      </c>
      <c r="Q246" s="55">
        <v>246</v>
      </c>
    </row>
    <row r="247" spans="14:17" x14ac:dyDescent="0.15">
      <c r="N247" s="55">
        <f t="shared" si="15"/>
        <v>2042</v>
      </c>
      <c r="O247" s="55">
        <f t="shared" si="16"/>
        <v>5</v>
      </c>
      <c r="P247" s="55" t="str">
        <f t="shared" si="14"/>
        <v>20425</v>
      </c>
      <c r="Q247" s="55">
        <v>247</v>
      </c>
    </row>
    <row r="248" spans="14:17" x14ac:dyDescent="0.15">
      <c r="N248" s="55">
        <f t="shared" si="15"/>
        <v>2042</v>
      </c>
      <c r="O248" s="55">
        <f t="shared" si="16"/>
        <v>6</v>
      </c>
      <c r="P248" s="55" t="str">
        <f t="shared" si="14"/>
        <v>20426</v>
      </c>
      <c r="Q248" s="55">
        <v>248</v>
      </c>
    </row>
    <row r="249" spans="14:17" x14ac:dyDescent="0.15">
      <c r="N249" s="55">
        <f t="shared" si="15"/>
        <v>2042</v>
      </c>
      <c r="O249" s="55">
        <f t="shared" si="16"/>
        <v>7</v>
      </c>
      <c r="P249" s="55" t="str">
        <f t="shared" si="14"/>
        <v>20427</v>
      </c>
      <c r="Q249" s="55">
        <v>249</v>
      </c>
    </row>
    <row r="250" spans="14:17" x14ac:dyDescent="0.15">
      <c r="N250" s="55">
        <f t="shared" si="15"/>
        <v>2042</v>
      </c>
      <c r="O250" s="55">
        <f t="shared" si="16"/>
        <v>8</v>
      </c>
      <c r="P250" s="55" t="str">
        <f t="shared" si="14"/>
        <v>20428</v>
      </c>
      <c r="Q250" s="55">
        <v>250</v>
      </c>
    </row>
    <row r="251" spans="14:17" x14ac:dyDescent="0.15">
      <c r="N251" s="55">
        <f t="shared" si="15"/>
        <v>2042</v>
      </c>
      <c r="O251" s="55">
        <f t="shared" si="16"/>
        <v>9</v>
      </c>
      <c r="P251" s="55" t="str">
        <f t="shared" si="14"/>
        <v>20429</v>
      </c>
      <c r="Q251" s="55">
        <v>251</v>
      </c>
    </row>
    <row r="252" spans="14:17" x14ac:dyDescent="0.15">
      <c r="N252" s="55">
        <f t="shared" si="15"/>
        <v>2042</v>
      </c>
      <c r="O252" s="55">
        <f t="shared" si="16"/>
        <v>10</v>
      </c>
      <c r="P252" s="55" t="str">
        <f t="shared" si="14"/>
        <v>204210</v>
      </c>
      <c r="Q252" s="55">
        <v>252</v>
      </c>
    </row>
    <row r="253" spans="14:17" x14ac:dyDescent="0.15">
      <c r="N253" s="55">
        <f t="shared" si="15"/>
        <v>2042</v>
      </c>
      <c r="O253" s="55">
        <f t="shared" si="16"/>
        <v>11</v>
      </c>
      <c r="P253" s="55" t="str">
        <f t="shared" si="14"/>
        <v>204211</v>
      </c>
      <c r="Q253" s="55">
        <v>253</v>
      </c>
    </row>
    <row r="254" spans="14:17" x14ac:dyDescent="0.15">
      <c r="N254" s="55">
        <f t="shared" si="15"/>
        <v>2042</v>
      </c>
      <c r="O254" s="55">
        <f t="shared" si="16"/>
        <v>12</v>
      </c>
      <c r="P254" s="55" t="str">
        <f t="shared" si="14"/>
        <v>204212</v>
      </c>
      <c r="Q254" s="55">
        <v>254</v>
      </c>
    </row>
    <row r="255" spans="14:17" x14ac:dyDescent="0.15">
      <c r="N255" s="55">
        <f t="shared" si="15"/>
        <v>2043</v>
      </c>
      <c r="O255" s="55">
        <f t="shared" si="16"/>
        <v>1</v>
      </c>
      <c r="P255" s="55" t="str">
        <f t="shared" si="14"/>
        <v>20431</v>
      </c>
      <c r="Q255" s="55">
        <v>255</v>
      </c>
    </row>
    <row r="256" spans="14:17" x14ac:dyDescent="0.15">
      <c r="N256" s="55">
        <f t="shared" si="15"/>
        <v>2043</v>
      </c>
      <c r="O256" s="55">
        <f t="shared" si="16"/>
        <v>2</v>
      </c>
      <c r="P256" s="55" t="str">
        <f t="shared" si="14"/>
        <v>20432</v>
      </c>
      <c r="Q256" s="55">
        <v>256</v>
      </c>
    </row>
    <row r="257" spans="14:17" x14ac:dyDescent="0.15">
      <c r="N257" s="55">
        <f t="shared" si="15"/>
        <v>2043</v>
      </c>
      <c r="O257" s="55">
        <f t="shared" si="16"/>
        <v>3</v>
      </c>
      <c r="P257" s="55" t="str">
        <f t="shared" si="14"/>
        <v>20433</v>
      </c>
      <c r="Q257" s="55">
        <v>257</v>
      </c>
    </row>
    <row r="258" spans="14:17" x14ac:dyDescent="0.15">
      <c r="N258" s="55">
        <f t="shared" si="15"/>
        <v>2043</v>
      </c>
      <c r="O258" s="55">
        <f t="shared" si="16"/>
        <v>4</v>
      </c>
      <c r="P258" s="55" t="str">
        <f t="shared" ref="P258:P321" si="17">N258&amp;O258</f>
        <v>20434</v>
      </c>
      <c r="Q258" s="55">
        <v>258</v>
      </c>
    </row>
    <row r="259" spans="14:17" x14ac:dyDescent="0.15">
      <c r="N259" s="55">
        <f t="shared" si="15"/>
        <v>2043</v>
      </c>
      <c r="O259" s="55">
        <f t="shared" si="16"/>
        <v>5</v>
      </c>
      <c r="P259" s="55" t="str">
        <f t="shared" si="17"/>
        <v>20435</v>
      </c>
      <c r="Q259" s="55">
        <v>259</v>
      </c>
    </row>
    <row r="260" spans="14:17" x14ac:dyDescent="0.15">
      <c r="N260" s="55">
        <f t="shared" si="15"/>
        <v>2043</v>
      </c>
      <c r="O260" s="55">
        <f t="shared" si="16"/>
        <v>6</v>
      </c>
      <c r="P260" s="55" t="str">
        <f t="shared" si="17"/>
        <v>20436</v>
      </c>
      <c r="Q260" s="55">
        <v>260</v>
      </c>
    </row>
    <row r="261" spans="14:17" x14ac:dyDescent="0.15">
      <c r="N261" s="55">
        <f t="shared" si="15"/>
        <v>2043</v>
      </c>
      <c r="O261" s="55">
        <f t="shared" si="16"/>
        <v>7</v>
      </c>
      <c r="P261" s="55" t="str">
        <f t="shared" si="17"/>
        <v>20437</v>
      </c>
      <c r="Q261" s="55">
        <v>261</v>
      </c>
    </row>
    <row r="262" spans="14:17" x14ac:dyDescent="0.15">
      <c r="N262" s="55">
        <f t="shared" si="15"/>
        <v>2043</v>
      </c>
      <c r="O262" s="55">
        <f t="shared" si="16"/>
        <v>8</v>
      </c>
      <c r="P262" s="55" t="str">
        <f t="shared" si="17"/>
        <v>20438</v>
      </c>
      <c r="Q262" s="55">
        <v>262</v>
      </c>
    </row>
    <row r="263" spans="14:17" x14ac:dyDescent="0.15">
      <c r="N263" s="55">
        <f t="shared" si="15"/>
        <v>2043</v>
      </c>
      <c r="O263" s="55">
        <f t="shared" si="16"/>
        <v>9</v>
      </c>
      <c r="P263" s="55" t="str">
        <f t="shared" si="17"/>
        <v>20439</v>
      </c>
      <c r="Q263" s="55">
        <v>263</v>
      </c>
    </row>
    <row r="264" spans="14:17" x14ac:dyDescent="0.15">
      <c r="N264" s="55">
        <f t="shared" si="15"/>
        <v>2043</v>
      </c>
      <c r="O264" s="55">
        <f t="shared" si="16"/>
        <v>10</v>
      </c>
      <c r="P264" s="55" t="str">
        <f t="shared" si="17"/>
        <v>204310</v>
      </c>
      <c r="Q264" s="55">
        <v>264</v>
      </c>
    </row>
    <row r="265" spans="14:17" x14ac:dyDescent="0.15">
      <c r="N265" s="55">
        <f t="shared" si="15"/>
        <v>2043</v>
      </c>
      <c r="O265" s="55">
        <f t="shared" si="16"/>
        <v>11</v>
      </c>
      <c r="P265" s="55" t="str">
        <f t="shared" si="17"/>
        <v>204311</v>
      </c>
      <c r="Q265" s="55">
        <v>265</v>
      </c>
    </row>
    <row r="266" spans="14:17" x14ac:dyDescent="0.15">
      <c r="N266" s="55">
        <f t="shared" si="15"/>
        <v>2043</v>
      </c>
      <c r="O266" s="55">
        <f t="shared" si="16"/>
        <v>12</v>
      </c>
      <c r="P266" s="55" t="str">
        <f t="shared" si="17"/>
        <v>204312</v>
      </c>
      <c r="Q266" s="55">
        <v>266</v>
      </c>
    </row>
    <row r="267" spans="14:17" x14ac:dyDescent="0.15">
      <c r="N267" s="55">
        <f t="shared" si="15"/>
        <v>2044</v>
      </c>
      <c r="O267" s="55">
        <f t="shared" si="16"/>
        <v>1</v>
      </c>
      <c r="P267" s="55" t="str">
        <f t="shared" si="17"/>
        <v>20441</v>
      </c>
      <c r="Q267" s="55">
        <v>267</v>
      </c>
    </row>
    <row r="268" spans="14:17" x14ac:dyDescent="0.15">
      <c r="N268" s="55">
        <f t="shared" si="15"/>
        <v>2044</v>
      </c>
      <c r="O268" s="55">
        <f t="shared" si="16"/>
        <v>2</v>
      </c>
      <c r="P268" s="55" t="str">
        <f t="shared" si="17"/>
        <v>20442</v>
      </c>
      <c r="Q268" s="55">
        <v>268</v>
      </c>
    </row>
    <row r="269" spans="14:17" x14ac:dyDescent="0.15">
      <c r="N269" s="55">
        <f t="shared" si="15"/>
        <v>2044</v>
      </c>
      <c r="O269" s="55">
        <f t="shared" si="16"/>
        <v>3</v>
      </c>
      <c r="P269" s="55" t="str">
        <f t="shared" si="17"/>
        <v>20443</v>
      </c>
      <c r="Q269" s="55">
        <v>269</v>
      </c>
    </row>
    <row r="270" spans="14:17" x14ac:dyDescent="0.15">
      <c r="N270" s="55">
        <f t="shared" si="15"/>
        <v>2044</v>
      </c>
      <c r="O270" s="55">
        <f t="shared" si="16"/>
        <v>4</v>
      </c>
      <c r="P270" s="55" t="str">
        <f t="shared" si="17"/>
        <v>20444</v>
      </c>
      <c r="Q270" s="55">
        <v>270</v>
      </c>
    </row>
    <row r="271" spans="14:17" x14ac:dyDescent="0.15">
      <c r="N271" s="55">
        <f t="shared" si="15"/>
        <v>2044</v>
      </c>
      <c r="O271" s="55">
        <f t="shared" si="16"/>
        <v>5</v>
      </c>
      <c r="P271" s="55" t="str">
        <f t="shared" si="17"/>
        <v>20445</v>
      </c>
      <c r="Q271" s="55">
        <v>271</v>
      </c>
    </row>
    <row r="272" spans="14:17" x14ac:dyDescent="0.15">
      <c r="N272" s="55">
        <f t="shared" si="15"/>
        <v>2044</v>
      </c>
      <c r="O272" s="55">
        <f t="shared" si="16"/>
        <v>6</v>
      </c>
      <c r="P272" s="55" t="str">
        <f t="shared" si="17"/>
        <v>20446</v>
      </c>
      <c r="Q272" s="55">
        <v>272</v>
      </c>
    </row>
    <row r="273" spans="14:17" x14ac:dyDescent="0.15">
      <c r="N273" s="55">
        <f t="shared" si="15"/>
        <v>2044</v>
      </c>
      <c r="O273" s="55">
        <f t="shared" si="16"/>
        <v>7</v>
      </c>
      <c r="P273" s="55" t="str">
        <f t="shared" si="17"/>
        <v>20447</v>
      </c>
      <c r="Q273" s="55">
        <v>273</v>
      </c>
    </row>
    <row r="274" spans="14:17" x14ac:dyDescent="0.15">
      <c r="N274" s="55">
        <f t="shared" si="15"/>
        <v>2044</v>
      </c>
      <c r="O274" s="55">
        <f t="shared" si="16"/>
        <v>8</v>
      </c>
      <c r="P274" s="55" t="str">
        <f t="shared" si="17"/>
        <v>20448</v>
      </c>
      <c r="Q274" s="55">
        <v>274</v>
      </c>
    </row>
    <row r="275" spans="14:17" x14ac:dyDescent="0.15">
      <c r="N275" s="55">
        <f t="shared" si="15"/>
        <v>2044</v>
      </c>
      <c r="O275" s="55">
        <f t="shared" si="16"/>
        <v>9</v>
      </c>
      <c r="P275" s="55" t="str">
        <f t="shared" si="17"/>
        <v>20449</v>
      </c>
      <c r="Q275" s="55">
        <v>275</v>
      </c>
    </row>
    <row r="276" spans="14:17" x14ac:dyDescent="0.15">
      <c r="N276" s="55">
        <f t="shared" si="15"/>
        <v>2044</v>
      </c>
      <c r="O276" s="55">
        <f t="shared" si="16"/>
        <v>10</v>
      </c>
      <c r="P276" s="55" t="str">
        <f t="shared" si="17"/>
        <v>204410</v>
      </c>
      <c r="Q276" s="55">
        <v>276</v>
      </c>
    </row>
    <row r="277" spans="14:17" x14ac:dyDescent="0.15">
      <c r="N277" s="55">
        <f t="shared" si="15"/>
        <v>2044</v>
      </c>
      <c r="O277" s="55">
        <f t="shared" si="16"/>
        <v>11</v>
      </c>
      <c r="P277" s="55" t="str">
        <f t="shared" si="17"/>
        <v>204411</v>
      </c>
      <c r="Q277" s="55">
        <v>277</v>
      </c>
    </row>
    <row r="278" spans="14:17" x14ac:dyDescent="0.15">
      <c r="N278" s="55">
        <f t="shared" si="15"/>
        <v>2044</v>
      </c>
      <c r="O278" s="55">
        <f t="shared" si="16"/>
        <v>12</v>
      </c>
      <c r="P278" s="55" t="str">
        <f t="shared" si="17"/>
        <v>204412</v>
      </c>
      <c r="Q278" s="55">
        <v>278</v>
      </c>
    </row>
    <row r="279" spans="14:17" x14ac:dyDescent="0.15">
      <c r="N279" s="55">
        <f t="shared" si="15"/>
        <v>2045</v>
      </c>
      <c r="O279" s="55">
        <f t="shared" si="16"/>
        <v>1</v>
      </c>
      <c r="P279" s="55" t="str">
        <f t="shared" si="17"/>
        <v>20451</v>
      </c>
      <c r="Q279" s="55">
        <v>279</v>
      </c>
    </row>
    <row r="280" spans="14:17" x14ac:dyDescent="0.15">
      <c r="N280" s="55">
        <f t="shared" si="15"/>
        <v>2045</v>
      </c>
      <c r="O280" s="55">
        <f t="shared" si="16"/>
        <v>2</v>
      </c>
      <c r="P280" s="55" t="str">
        <f t="shared" si="17"/>
        <v>20452</v>
      </c>
      <c r="Q280" s="55">
        <v>280</v>
      </c>
    </row>
    <row r="281" spans="14:17" x14ac:dyDescent="0.15">
      <c r="N281" s="55">
        <f t="shared" si="15"/>
        <v>2045</v>
      </c>
      <c r="O281" s="55">
        <f t="shared" si="16"/>
        <v>3</v>
      </c>
      <c r="P281" s="55" t="str">
        <f t="shared" si="17"/>
        <v>20453</v>
      </c>
      <c r="Q281" s="55">
        <v>281</v>
      </c>
    </row>
    <row r="282" spans="14:17" x14ac:dyDescent="0.15">
      <c r="N282" s="55">
        <f t="shared" si="15"/>
        <v>2045</v>
      </c>
      <c r="O282" s="55">
        <f t="shared" si="16"/>
        <v>4</v>
      </c>
      <c r="P282" s="55" t="str">
        <f t="shared" si="17"/>
        <v>20454</v>
      </c>
      <c r="Q282" s="55">
        <v>282</v>
      </c>
    </row>
    <row r="283" spans="14:17" x14ac:dyDescent="0.15">
      <c r="N283" s="55">
        <f t="shared" si="15"/>
        <v>2045</v>
      </c>
      <c r="O283" s="55">
        <f t="shared" si="16"/>
        <v>5</v>
      </c>
      <c r="P283" s="55" t="str">
        <f t="shared" si="17"/>
        <v>20455</v>
      </c>
      <c r="Q283" s="55">
        <v>283</v>
      </c>
    </row>
    <row r="284" spans="14:17" x14ac:dyDescent="0.15">
      <c r="N284" s="55">
        <f t="shared" ref="N284:N347" si="18">IF(O284=1,N283+1,N283)</f>
        <v>2045</v>
      </c>
      <c r="O284" s="55">
        <f t="shared" ref="O284:O347" si="19">IF(O283=12,1,O283+1)</f>
        <v>6</v>
      </c>
      <c r="P284" s="55" t="str">
        <f t="shared" si="17"/>
        <v>20456</v>
      </c>
      <c r="Q284" s="55">
        <v>284</v>
      </c>
    </row>
    <row r="285" spans="14:17" x14ac:dyDescent="0.15">
      <c r="N285" s="55">
        <f t="shared" si="18"/>
        <v>2045</v>
      </c>
      <c r="O285" s="55">
        <f t="shared" si="19"/>
        <v>7</v>
      </c>
      <c r="P285" s="55" t="str">
        <f t="shared" si="17"/>
        <v>20457</v>
      </c>
      <c r="Q285" s="55">
        <v>285</v>
      </c>
    </row>
    <row r="286" spans="14:17" x14ac:dyDescent="0.15">
      <c r="N286" s="55">
        <f t="shared" si="18"/>
        <v>2045</v>
      </c>
      <c r="O286" s="55">
        <f t="shared" si="19"/>
        <v>8</v>
      </c>
      <c r="P286" s="55" t="str">
        <f t="shared" si="17"/>
        <v>20458</v>
      </c>
      <c r="Q286" s="55">
        <v>286</v>
      </c>
    </row>
    <row r="287" spans="14:17" x14ac:dyDescent="0.15">
      <c r="N287" s="55">
        <f t="shared" si="18"/>
        <v>2045</v>
      </c>
      <c r="O287" s="55">
        <f t="shared" si="19"/>
        <v>9</v>
      </c>
      <c r="P287" s="55" t="str">
        <f t="shared" si="17"/>
        <v>20459</v>
      </c>
      <c r="Q287" s="55">
        <v>287</v>
      </c>
    </row>
    <row r="288" spans="14:17" x14ac:dyDescent="0.15">
      <c r="N288" s="55">
        <f t="shared" si="18"/>
        <v>2045</v>
      </c>
      <c r="O288" s="55">
        <f t="shared" si="19"/>
        <v>10</v>
      </c>
      <c r="P288" s="55" t="str">
        <f t="shared" si="17"/>
        <v>204510</v>
      </c>
      <c r="Q288" s="55">
        <v>288</v>
      </c>
    </row>
    <row r="289" spans="14:17" x14ac:dyDescent="0.15">
      <c r="N289" s="55">
        <f t="shared" si="18"/>
        <v>2045</v>
      </c>
      <c r="O289" s="55">
        <f t="shared" si="19"/>
        <v>11</v>
      </c>
      <c r="P289" s="55" t="str">
        <f t="shared" si="17"/>
        <v>204511</v>
      </c>
      <c r="Q289" s="55">
        <v>289</v>
      </c>
    </row>
    <row r="290" spans="14:17" x14ac:dyDescent="0.15">
      <c r="N290" s="55">
        <f t="shared" si="18"/>
        <v>2045</v>
      </c>
      <c r="O290" s="55">
        <f t="shared" si="19"/>
        <v>12</v>
      </c>
      <c r="P290" s="55" t="str">
        <f t="shared" si="17"/>
        <v>204512</v>
      </c>
      <c r="Q290" s="55">
        <v>290</v>
      </c>
    </row>
    <row r="291" spans="14:17" x14ac:dyDescent="0.15">
      <c r="N291" s="55">
        <f t="shared" si="18"/>
        <v>2046</v>
      </c>
      <c r="O291" s="55">
        <f t="shared" si="19"/>
        <v>1</v>
      </c>
      <c r="P291" s="55" t="str">
        <f t="shared" si="17"/>
        <v>20461</v>
      </c>
      <c r="Q291" s="55">
        <v>291</v>
      </c>
    </row>
    <row r="292" spans="14:17" x14ac:dyDescent="0.15">
      <c r="N292" s="55">
        <f t="shared" si="18"/>
        <v>2046</v>
      </c>
      <c r="O292" s="55">
        <f t="shared" si="19"/>
        <v>2</v>
      </c>
      <c r="P292" s="55" t="str">
        <f t="shared" si="17"/>
        <v>20462</v>
      </c>
      <c r="Q292" s="55">
        <v>292</v>
      </c>
    </row>
    <row r="293" spans="14:17" x14ac:dyDescent="0.15">
      <c r="N293" s="55">
        <f t="shared" si="18"/>
        <v>2046</v>
      </c>
      <c r="O293" s="55">
        <f t="shared" si="19"/>
        <v>3</v>
      </c>
      <c r="P293" s="55" t="str">
        <f t="shared" si="17"/>
        <v>20463</v>
      </c>
      <c r="Q293" s="55">
        <v>293</v>
      </c>
    </row>
    <row r="294" spans="14:17" x14ac:dyDescent="0.15">
      <c r="N294" s="55">
        <f t="shared" si="18"/>
        <v>2046</v>
      </c>
      <c r="O294" s="55">
        <f t="shared" si="19"/>
        <v>4</v>
      </c>
      <c r="P294" s="55" t="str">
        <f t="shared" si="17"/>
        <v>20464</v>
      </c>
      <c r="Q294" s="55">
        <v>294</v>
      </c>
    </row>
    <row r="295" spans="14:17" x14ac:dyDescent="0.15">
      <c r="N295" s="55">
        <f t="shared" si="18"/>
        <v>2046</v>
      </c>
      <c r="O295" s="55">
        <f t="shared" si="19"/>
        <v>5</v>
      </c>
      <c r="P295" s="55" t="str">
        <f t="shared" si="17"/>
        <v>20465</v>
      </c>
      <c r="Q295" s="55">
        <v>295</v>
      </c>
    </row>
    <row r="296" spans="14:17" x14ac:dyDescent="0.15">
      <c r="N296" s="55">
        <f t="shared" si="18"/>
        <v>2046</v>
      </c>
      <c r="O296" s="55">
        <f t="shared" si="19"/>
        <v>6</v>
      </c>
      <c r="P296" s="55" t="str">
        <f t="shared" si="17"/>
        <v>20466</v>
      </c>
      <c r="Q296" s="55">
        <v>296</v>
      </c>
    </row>
    <row r="297" spans="14:17" x14ac:dyDescent="0.15">
      <c r="N297" s="55">
        <f t="shared" si="18"/>
        <v>2046</v>
      </c>
      <c r="O297" s="55">
        <f t="shared" si="19"/>
        <v>7</v>
      </c>
      <c r="P297" s="55" t="str">
        <f t="shared" si="17"/>
        <v>20467</v>
      </c>
      <c r="Q297" s="55">
        <v>297</v>
      </c>
    </row>
    <row r="298" spans="14:17" x14ac:dyDescent="0.15">
      <c r="N298" s="55">
        <f t="shared" si="18"/>
        <v>2046</v>
      </c>
      <c r="O298" s="55">
        <f t="shared" si="19"/>
        <v>8</v>
      </c>
      <c r="P298" s="55" t="str">
        <f t="shared" si="17"/>
        <v>20468</v>
      </c>
      <c r="Q298" s="55">
        <v>298</v>
      </c>
    </row>
    <row r="299" spans="14:17" x14ac:dyDescent="0.15">
      <c r="N299" s="55">
        <f t="shared" si="18"/>
        <v>2046</v>
      </c>
      <c r="O299" s="55">
        <f t="shared" si="19"/>
        <v>9</v>
      </c>
      <c r="P299" s="55" t="str">
        <f t="shared" si="17"/>
        <v>20469</v>
      </c>
      <c r="Q299" s="55">
        <v>299</v>
      </c>
    </row>
    <row r="300" spans="14:17" x14ac:dyDescent="0.15">
      <c r="N300" s="55">
        <f t="shared" si="18"/>
        <v>2046</v>
      </c>
      <c r="O300" s="55">
        <f t="shared" si="19"/>
        <v>10</v>
      </c>
      <c r="P300" s="55" t="str">
        <f t="shared" si="17"/>
        <v>204610</v>
      </c>
      <c r="Q300" s="55">
        <v>300</v>
      </c>
    </row>
    <row r="301" spans="14:17" x14ac:dyDescent="0.15">
      <c r="N301" s="55">
        <f t="shared" si="18"/>
        <v>2046</v>
      </c>
      <c r="O301" s="55">
        <f t="shared" si="19"/>
        <v>11</v>
      </c>
      <c r="P301" s="55" t="str">
        <f t="shared" si="17"/>
        <v>204611</v>
      </c>
      <c r="Q301" s="55">
        <v>301</v>
      </c>
    </row>
    <row r="302" spans="14:17" x14ac:dyDescent="0.15">
      <c r="N302" s="55">
        <f t="shared" si="18"/>
        <v>2046</v>
      </c>
      <c r="O302" s="55">
        <f t="shared" si="19"/>
        <v>12</v>
      </c>
      <c r="P302" s="55" t="str">
        <f t="shared" si="17"/>
        <v>204612</v>
      </c>
      <c r="Q302" s="55">
        <v>302</v>
      </c>
    </row>
    <row r="303" spans="14:17" x14ac:dyDescent="0.15">
      <c r="N303" s="55">
        <f t="shared" si="18"/>
        <v>2047</v>
      </c>
      <c r="O303" s="55">
        <f t="shared" si="19"/>
        <v>1</v>
      </c>
      <c r="P303" s="55" t="str">
        <f t="shared" si="17"/>
        <v>20471</v>
      </c>
      <c r="Q303" s="55">
        <v>303</v>
      </c>
    </row>
    <row r="304" spans="14:17" x14ac:dyDescent="0.15">
      <c r="N304" s="55">
        <f t="shared" si="18"/>
        <v>2047</v>
      </c>
      <c r="O304" s="55">
        <f t="shared" si="19"/>
        <v>2</v>
      </c>
      <c r="P304" s="55" t="str">
        <f t="shared" si="17"/>
        <v>20472</v>
      </c>
      <c r="Q304" s="55">
        <v>304</v>
      </c>
    </row>
    <row r="305" spans="14:17" x14ac:dyDescent="0.15">
      <c r="N305" s="55">
        <f t="shared" si="18"/>
        <v>2047</v>
      </c>
      <c r="O305" s="55">
        <f t="shared" si="19"/>
        <v>3</v>
      </c>
      <c r="P305" s="55" t="str">
        <f t="shared" si="17"/>
        <v>20473</v>
      </c>
      <c r="Q305" s="55">
        <v>305</v>
      </c>
    </row>
    <row r="306" spans="14:17" x14ac:dyDescent="0.15">
      <c r="N306" s="55">
        <f t="shared" si="18"/>
        <v>2047</v>
      </c>
      <c r="O306" s="55">
        <f t="shared" si="19"/>
        <v>4</v>
      </c>
      <c r="P306" s="55" t="str">
        <f t="shared" si="17"/>
        <v>20474</v>
      </c>
      <c r="Q306" s="55">
        <v>306</v>
      </c>
    </row>
    <row r="307" spans="14:17" x14ac:dyDescent="0.15">
      <c r="N307" s="55">
        <f t="shared" si="18"/>
        <v>2047</v>
      </c>
      <c r="O307" s="55">
        <f t="shared" si="19"/>
        <v>5</v>
      </c>
      <c r="P307" s="55" t="str">
        <f t="shared" si="17"/>
        <v>20475</v>
      </c>
      <c r="Q307" s="55">
        <v>307</v>
      </c>
    </row>
    <row r="308" spans="14:17" x14ac:dyDescent="0.15">
      <c r="N308" s="55">
        <f t="shared" si="18"/>
        <v>2047</v>
      </c>
      <c r="O308" s="55">
        <f t="shared" si="19"/>
        <v>6</v>
      </c>
      <c r="P308" s="55" t="str">
        <f t="shared" si="17"/>
        <v>20476</v>
      </c>
      <c r="Q308" s="55">
        <v>308</v>
      </c>
    </row>
    <row r="309" spans="14:17" x14ac:dyDescent="0.15">
      <c r="N309" s="55">
        <f t="shared" si="18"/>
        <v>2047</v>
      </c>
      <c r="O309" s="55">
        <f t="shared" si="19"/>
        <v>7</v>
      </c>
      <c r="P309" s="55" t="str">
        <f t="shared" si="17"/>
        <v>20477</v>
      </c>
      <c r="Q309" s="55">
        <v>309</v>
      </c>
    </row>
    <row r="310" spans="14:17" x14ac:dyDescent="0.15">
      <c r="N310" s="55">
        <f t="shared" si="18"/>
        <v>2047</v>
      </c>
      <c r="O310" s="55">
        <f t="shared" si="19"/>
        <v>8</v>
      </c>
      <c r="P310" s="55" t="str">
        <f t="shared" si="17"/>
        <v>20478</v>
      </c>
      <c r="Q310" s="55">
        <v>310</v>
      </c>
    </row>
    <row r="311" spans="14:17" x14ac:dyDescent="0.15">
      <c r="N311" s="55">
        <f t="shared" si="18"/>
        <v>2047</v>
      </c>
      <c r="O311" s="55">
        <f t="shared" si="19"/>
        <v>9</v>
      </c>
      <c r="P311" s="55" t="str">
        <f t="shared" si="17"/>
        <v>20479</v>
      </c>
      <c r="Q311" s="55">
        <v>311</v>
      </c>
    </row>
    <row r="312" spans="14:17" x14ac:dyDescent="0.15">
      <c r="N312" s="55">
        <f t="shared" si="18"/>
        <v>2047</v>
      </c>
      <c r="O312" s="55">
        <f t="shared" si="19"/>
        <v>10</v>
      </c>
      <c r="P312" s="55" t="str">
        <f t="shared" si="17"/>
        <v>204710</v>
      </c>
      <c r="Q312" s="55">
        <v>312</v>
      </c>
    </row>
    <row r="313" spans="14:17" x14ac:dyDescent="0.15">
      <c r="N313" s="55">
        <f t="shared" si="18"/>
        <v>2047</v>
      </c>
      <c r="O313" s="55">
        <f t="shared" si="19"/>
        <v>11</v>
      </c>
      <c r="P313" s="55" t="str">
        <f t="shared" si="17"/>
        <v>204711</v>
      </c>
      <c r="Q313" s="55">
        <v>313</v>
      </c>
    </row>
    <row r="314" spans="14:17" x14ac:dyDescent="0.15">
      <c r="N314" s="55">
        <f t="shared" si="18"/>
        <v>2047</v>
      </c>
      <c r="O314" s="55">
        <f t="shared" si="19"/>
        <v>12</v>
      </c>
      <c r="P314" s="55" t="str">
        <f t="shared" si="17"/>
        <v>204712</v>
      </c>
      <c r="Q314" s="55">
        <v>314</v>
      </c>
    </row>
    <row r="315" spans="14:17" x14ac:dyDescent="0.15">
      <c r="N315" s="55">
        <f t="shared" si="18"/>
        <v>2048</v>
      </c>
      <c r="O315" s="55">
        <f t="shared" si="19"/>
        <v>1</v>
      </c>
      <c r="P315" s="55" t="str">
        <f t="shared" si="17"/>
        <v>20481</v>
      </c>
      <c r="Q315" s="55">
        <v>315</v>
      </c>
    </row>
    <row r="316" spans="14:17" x14ac:dyDescent="0.15">
      <c r="N316" s="55">
        <f t="shared" si="18"/>
        <v>2048</v>
      </c>
      <c r="O316" s="55">
        <f t="shared" si="19"/>
        <v>2</v>
      </c>
      <c r="P316" s="55" t="str">
        <f t="shared" si="17"/>
        <v>20482</v>
      </c>
      <c r="Q316" s="55">
        <v>316</v>
      </c>
    </row>
    <row r="317" spans="14:17" x14ac:dyDescent="0.15">
      <c r="N317" s="55">
        <f t="shared" si="18"/>
        <v>2048</v>
      </c>
      <c r="O317" s="55">
        <f t="shared" si="19"/>
        <v>3</v>
      </c>
      <c r="P317" s="55" t="str">
        <f t="shared" si="17"/>
        <v>20483</v>
      </c>
      <c r="Q317" s="55">
        <v>317</v>
      </c>
    </row>
    <row r="318" spans="14:17" x14ac:dyDescent="0.15">
      <c r="N318" s="55">
        <f t="shared" si="18"/>
        <v>2048</v>
      </c>
      <c r="O318" s="55">
        <f t="shared" si="19"/>
        <v>4</v>
      </c>
      <c r="P318" s="55" t="str">
        <f t="shared" si="17"/>
        <v>20484</v>
      </c>
      <c r="Q318" s="55">
        <v>318</v>
      </c>
    </row>
    <row r="319" spans="14:17" x14ac:dyDescent="0.15">
      <c r="N319" s="55">
        <f t="shared" si="18"/>
        <v>2048</v>
      </c>
      <c r="O319" s="55">
        <f t="shared" si="19"/>
        <v>5</v>
      </c>
      <c r="P319" s="55" t="str">
        <f t="shared" si="17"/>
        <v>20485</v>
      </c>
      <c r="Q319" s="55">
        <v>319</v>
      </c>
    </row>
    <row r="320" spans="14:17" x14ac:dyDescent="0.15">
      <c r="N320" s="55">
        <f t="shared" si="18"/>
        <v>2048</v>
      </c>
      <c r="O320" s="55">
        <f t="shared" si="19"/>
        <v>6</v>
      </c>
      <c r="P320" s="55" t="str">
        <f t="shared" si="17"/>
        <v>20486</v>
      </c>
      <c r="Q320" s="55">
        <v>320</v>
      </c>
    </row>
    <row r="321" spans="14:17" x14ac:dyDescent="0.15">
      <c r="N321" s="55">
        <f t="shared" si="18"/>
        <v>2048</v>
      </c>
      <c r="O321" s="55">
        <f t="shared" si="19"/>
        <v>7</v>
      </c>
      <c r="P321" s="55" t="str">
        <f t="shared" si="17"/>
        <v>20487</v>
      </c>
      <c r="Q321" s="55">
        <v>321</v>
      </c>
    </row>
    <row r="322" spans="14:17" x14ac:dyDescent="0.15">
      <c r="N322" s="55">
        <f t="shared" si="18"/>
        <v>2048</v>
      </c>
      <c r="O322" s="55">
        <f t="shared" si="19"/>
        <v>8</v>
      </c>
      <c r="P322" s="55" t="str">
        <f t="shared" ref="P322:P385" si="20">N322&amp;O322</f>
        <v>20488</v>
      </c>
      <c r="Q322" s="55">
        <v>322</v>
      </c>
    </row>
    <row r="323" spans="14:17" x14ac:dyDescent="0.15">
      <c r="N323" s="55">
        <f t="shared" si="18"/>
        <v>2048</v>
      </c>
      <c r="O323" s="55">
        <f t="shared" si="19"/>
        <v>9</v>
      </c>
      <c r="P323" s="55" t="str">
        <f t="shared" si="20"/>
        <v>20489</v>
      </c>
      <c r="Q323" s="55">
        <v>323</v>
      </c>
    </row>
    <row r="324" spans="14:17" x14ac:dyDescent="0.15">
      <c r="N324" s="55">
        <f t="shared" si="18"/>
        <v>2048</v>
      </c>
      <c r="O324" s="55">
        <f t="shared" si="19"/>
        <v>10</v>
      </c>
      <c r="P324" s="55" t="str">
        <f t="shared" si="20"/>
        <v>204810</v>
      </c>
      <c r="Q324" s="55">
        <v>324</v>
      </c>
    </row>
    <row r="325" spans="14:17" x14ac:dyDescent="0.15">
      <c r="N325" s="55">
        <f t="shared" si="18"/>
        <v>2048</v>
      </c>
      <c r="O325" s="55">
        <f t="shared" si="19"/>
        <v>11</v>
      </c>
      <c r="P325" s="55" t="str">
        <f t="shared" si="20"/>
        <v>204811</v>
      </c>
      <c r="Q325" s="55">
        <v>325</v>
      </c>
    </row>
    <row r="326" spans="14:17" x14ac:dyDescent="0.15">
      <c r="N326" s="55">
        <f t="shared" si="18"/>
        <v>2048</v>
      </c>
      <c r="O326" s="55">
        <f t="shared" si="19"/>
        <v>12</v>
      </c>
      <c r="P326" s="55" t="str">
        <f t="shared" si="20"/>
        <v>204812</v>
      </c>
      <c r="Q326" s="55">
        <v>326</v>
      </c>
    </row>
    <row r="327" spans="14:17" x14ac:dyDescent="0.15">
      <c r="N327" s="55">
        <f t="shared" si="18"/>
        <v>2049</v>
      </c>
      <c r="O327" s="55">
        <f t="shared" si="19"/>
        <v>1</v>
      </c>
      <c r="P327" s="55" t="str">
        <f t="shared" si="20"/>
        <v>20491</v>
      </c>
      <c r="Q327" s="55">
        <v>327</v>
      </c>
    </row>
    <row r="328" spans="14:17" x14ac:dyDescent="0.15">
      <c r="N328" s="55">
        <f t="shared" si="18"/>
        <v>2049</v>
      </c>
      <c r="O328" s="55">
        <f t="shared" si="19"/>
        <v>2</v>
      </c>
      <c r="P328" s="55" t="str">
        <f t="shared" si="20"/>
        <v>20492</v>
      </c>
      <c r="Q328" s="55">
        <v>328</v>
      </c>
    </row>
    <row r="329" spans="14:17" x14ac:dyDescent="0.15">
      <c r="N329" s="55">
        <f t="shared" si="18"/>
        <v>2049</v>
      </c>
      <c r="O329" s="55">
        <f t="shared" si="19"/>
        <v>3</v>
      </c>
      <c r="P329" s="55" t="str">
        <f t="shared" si="20"/>
        <v>20493</v>
      </c>
      <c r="Q329" s="55">
        <v>329</v>
      </c>
    </row>
    <row r="330" spans="14:17" x14ac:dyDescent="0.15">
      <c r="N330" s="55">
        <f t="shared" si="18"/>
        <v>2049</v>
      </c>
      <c r="O330" s="55">
        <f t="shared" si="19"/>
        <v>4</v>
      </c>
      <c r="P330" s="55" t="str">
        <f t="shared" si="20"/>
        <v>20494</v>
      </c>
      <c r="Q330" s="55">
        <v>330</v>
      </c>
    </row>
    <row r="331" spans="14:17" x14ac:dyDescent="0.15">
      <c r="N331" s="55">
        <f t="shared" si="18"/>
        <v>2049</v>
      </c>
      <c r="O331" s="55">
        <f t="shared" si="19"/>
        <v>5</v>
      </c>
      <c r="P331" s="55" t="str">
        <f t="shared" si="20"/>
        <v>20495</v>
      </c>
      <c r="Q331" s="55">
        <v>331</v>
      </c>
    </row>
    <row r="332" spans="14:17" x14ac:dyDescent="0.15">
      <c r="N332" s="55">
        <f t="shared" si="18"/>
        <v>2049</v>
      </c>
      <c r="O332" s="55">
        <f t="shared" si="19"/>
        <v>6</v>
      </c>
      <c r="P332" s="55" t="str">
        <f t="shared" si="20"/>
        <v>20496</v>
      </c>
      <c r="Q332" s="55">
        <v>332</v>
      </c>
    </row>
    <row r="333" spans="14:17" x14ac:dyDescent="0.15">
      <c r="N333" s="55">
        <f t="shared" si="18"/>
        <v>2049</v>
      </c>
      <c r="O333" s="55">
        <f t="shared" si="19"/>
        <v>7</v>
      </c>
      <c r="P333" s="55" t="str">
        <f t="shared" si="20"/>
        <v>20497</v>
      </c>
      <c r="Q333" s="55">
        <v>333</v>
      </c>
    </row>
    <row r="334" spans="14:17" x14ac:dyDescent="0.15">
      <c r="N334" s="55">
        <f t="shared" si="18"/>
        <v>2049</v>
      </c>
      <c r="O334" s="55">
        <f t="shared" si="19"/>
        <v>8</v>
      </c>
      <c r="P334" s="55" t="str">
        <f t="shared" si="20"/>
        <v>20498</v>
      </c>
      <c r="Q334" s="55">
        <v>334</v>
      </c>
    </row>
    <row r="335" spans="14:17" x14ac:dyDescent="0.15">
      <c r="N335" s="55">
        <f t="shared" si="18"/>
        <v>2049</v>
      </c>
      <c r="O335" s="55">
        <f t="shared" si="19"/>
        <v>9</v>
      </c>
      <c r="P335" s="55" t="str">
        <f t="shared" si="20"/>
        <v>20499</v>
      </c>
      <c r="Q335" s="55">
        <v>335</v>
      </c>
    </row>
    <row r="336" spans="14:17" x14ac:dyDescent="0.15">
      <c r="N336" s="55">
        <f t="shared" si="18"/>
        <v>2049</v>
      </c>
      <c r="O336" s="55">
        <f t="shared" si="19"/>
        <v>10</v>
      </c>
      <c r="P336" s="55" t="str">
        <f t="shared" si="20"/>
        <v>204910</v>
      </c>
      <c r="Q336" s="55">
        <v>336</v>
      </c>
    </row>
    <row r="337" spans="14:17" x14ac:dyDescent="0.15">
      <c r="N337" s="55">
        <f t="shared" si="18"/>
        <v>2049</v>
      </c>
      <c r="O337" s="55">
        <f t="shared" si="19"/>
        <v>11</v>
      </c>
      <c r="P337" s="55" t="str">
        <f t="shared" si="20"/>
        <v>204911</v>
      </c>
      <c r="Q337" s="55">
        <v>337</v>
      </c>
    </row>
    <row r="338" spans="14:17" x14ac:dyDescent="0.15">
      <c r="N338" s="55">
        <f t="shared" si="18"/>
        <v>2049</v>
      </c>
      <c r="O338" s="55">
        <f t="shared" si="19"/>
        <v>12</v>
      </c>
      <c r="P338" s="55" t="str">
        <f t="shared" si="20"/>
        <v>204912</v>
      </c>
      <c r="Q338" s="55">
        <v>338</v>
      </c>
    </row>
    <row r="339" spans="14:17" x14ac:dyDescent="0.15">
      <c r="N339" s="55">
        <f t="shared" si="18"/>
        <v>2050</v>
      </c>
      <c r="O339" s="55">
        <f t="shared" si="19"/>
        <v>1</v>
      </c>
      <c r="P339" s="55" t="str">
        <f t="shared" si="20"/>
        <v>20501</v>
      </c>
      <c r="Q339" s="55">
        <v>339</v>
      </c>
    </row>
    <row r="340" spans="14:17" x14ac:dyDescent="0.15">
      <c r="N340" s="55">
        <f t="shared" si="18"/>
        <v>2050</v>
      </c>
      <c r="O340" s="55">
        <f t="shared" si="19"/>
        <v>2</v>
      </c>
      <c r="P340" s="55" t="str">
        <f t="shared" si="20"/>
        <v>20502</v>
      </c>
      <c r="Q340" s="55">
        <v>340</v>
      </c>
    </row>
    <row r="341" spans="14:17" x14ac:dyDescent="0.15">
      <c r="N341" s="55">
        <f t="shared" si="18"/>
        <v>2050</v>
      </c>
      <c r="O341" s="55">
        <f t="shared" si="19"/>
        <v>3</v>
      </c>
      <c r="P341" s="55" t="str">
        <f t="shared" si="20"/>
        <v>20503</v>
      </c>
      <c r="Q341" s="55">
        <v>341</v>
      </c>
    </row>
    <row r="342" spans="14:17" x14ac:dyDescent="0.15">
      <c r="N342" s="55">
        <f t="shared" si="18"/>
        <v>2050</v>
      </c>
      <c r="O342" s="55">
        <f t="shared" si="19"/>
        <v>4</v>
      </c>
      <c r="P342" s="55" t="str">
        <f t="shared" si="20"/>
        <v>20504</v>
      </c>
      <c r="Q342" s="55">
        <v>342</v>
      </c>
    </row>
    <row r="343" spans="14:17" x14ac:dyDescent="0.15">
      <c r="N343" s="55">
        <f t="shared" si="18"/>
        <v>2050</v>
      </c>
      <c r="O343" s="55">
        <f t="shared" si="19"/>
        <v>5</v>
      </c>
      <c r="P343" s="55" t="str">
        <f t="shared" si="20"/>
        <v>20505</v>
      </c>
      <c r="Q343" s="55">
        <v>343</v>
      </c>
    </row>
    <row r="344" spans="14:17" x14ac:dyDescent="0.15">
      <c r="N344" s="55">
        <f t="shared" si="18"/>
        <v>2050</v>
      </c>
      <c r="O344" s="55">
        <f t="shared" si="19"/>
        <v>6</v>
      </c>
      <c r="P344" s="55" t="str">
        <f t="shared" si="20"/>
        <v>20506</v>
      </c>
      <c r="Q344" s="55">
        <v>344</v>
      </c>
    </row>
    <row r="345" spans="14:17" x14ac:dyDescent="0.15">
      <c r="N345" s="55">
        <f t="shared" si="18"/>
        <v>2050</v>
      </c>
      <c r="O345" s="55">
        <f t="shared" si="19"/>
        <v>7</v>
      </c>
      <c r="P345" s="55" t="str">
        <f t="shared" si="20"/>
        <v>20507</v>
      </c>
      <c r="Q345" s="55">
        <v>345</v>
      </c>
    </row>
    <row r="346" spans="14:17" x14ac:dyDescent="0.15">
      <c r="N346" s="55">
        <f t="shared" si="18"/>
        <v>2050</v>
      </c>
      <c r="O346" s="55">
        <f t="shared" si="19"/>
        <v>8</v>
      </c>
      <c r="P346" s="55" t="str">
        <f t="shared" si="20"/>
        <v>20508</v>
      </c>
      <c r="Q346" s="55">
        <v>346</v>
      </c>
    </row>
    <row r="347" spans="14:17" x14ac:dyDescent="0.15">
      <c r="N347" s="55">
        <f t="shared" si="18"/>
        <v>2050</v>
      </c>
      <c r="O347" s="55">
        <f t="shared" si="19"/>
        <v>9</v>
      </c>
      <c r="P347" s="55" t="str">
        <f t="shared" si="20"/>
        <v>20509</v>
      </c>
      <c r="Q347" s="55">
        <v>347</v>
      </c>
    </row>
    <row r="348" spans="14:17" x14ac:dyDescent="0.15">
      <c r="N348" s="55">
        <f t="shared" ref="N348:N411" si="21">IF(O348=1,N347+1,N347)</f>
        <v>2050</v>
      </c>
      <c r="O348" s="55">
        <f t="shared" ref="O348:O411" si="22">IF(O347=12,1,O347+1)</f>
        <v>10</v>
      </c>
      <c r="P348" s="55" t="str">
        <f t="shared" si="20"/>
        <v>205010</v>
      </c>
      <c r="Q348" s="55">
        <v>348</v>
      </c>
    </row>
    <row r="349" spans="14:17" x14ac:dyDescent="0.15">
      <c r="N349" s="55">
        <f t="shared" si="21"/>
        <v>2050</v>
      </c>
      <c r="O349" s="55">
        <f t="shared" si="22"/>
        <v>11</v>
      </c>
      <c r="P349" s="55" t="str">
        <f t="shared" si="20"/>
        <v>205011</v>
      </c>
      <c r="Q349" s="55">
        <v>349</v>
      </c>
    </row>
    <row r="350" spans="14:17" x14ac:dyDescent="0.15">
      <c r="N350" s="55">
        <f t="shared" si="21"/>
        <v>2050</v>
      </c>
      <c r="O350" s="55">
        <f t="shared" si="22"/>
        <v>12</v>
      </c>
      <c r="P350" s="55" t="str">
        <f t="shared" si="20"/>
        <v>205012</v>
      </c>
      <c r="Q350" s="55">
        <v>350</v>
      </c>
    </row>
    <row r="351" spans="14:17" x14ac:dyDescent="0.15">
      <c r="N351" s="55">
        <f t="shared" si="21"/>
        <v>2051</v>
      </c>
      <c r="O351" s="55">
        <f t="shared" si="22"/>
        <v>1</v>
      </c>
      <c r="P351" s="55" t="str">
        <f t="shared" si="20"/>
        <v>20511</v>
      </c>
      <c r="Q351" s="55">
        <v>351</v>
      </c>
    </row>
    <row r="352" spans="14:17" x14ac:dyDescent="0.15">
      <c r="N352" s="55">
        <f t="shared" si="21"/>
        <v>2051</v>
      </c>
      <c r="O352" s="55">
        <f t="shared" si="22"/>
        <v>2</v>
      </c>
      <c r="P352" s="55" t="str">
        <f t="shared" si="20"/>
        <v>20512</v>
      </c>
      <c r="Q352" s="55">
        <v>352</v>
      </c>
    </row>
    <row r="353" spans="14:17" x14ac:dyDescent="0.15">
      <c r="N353" s="55">
        <f t="shared" si="21"/>
        <v>2051</v>
      </c>
      <c r="O353" s="55">
        <f t="shared" si="22"/>
        <v>3</v>
      </c>
      <c r="P353" s="55" t="str">
        <f t="shared" si="20"/>
        <v>20513</v>
      </c>
      <c r="Q353" s="55">
        <v>353</v>
      </c>
    </row>
    <row r="354" spans="14:17" x14ac:dyDescent="0.15">
      <c r="N354" s="55">
        <f t="shared" si="21"/>
        <v>2051</v>
      </c>
      <c r="O354" s="55">
        <f t="shared" si="22"/>
        <v>4</v>
      </c>
      <c r="P354" s="55" t="str">
        <f t="shared" si="20"/>
        <v>20514</v>
      </c>
      <c r="Q354" s="55">
        <v>354</v>
      </c>
    </row>
    <row r="355" spans="14:17" x14ac:dyDescent="0.15">
      <c r="N355" s="55">
        <f t="shared" si="21"/>
        <v>2051</v>
      </c>
      <c r="O355" s="55">
        <f t="shared" si="22"/>
        <v>5</v>
      </c>
      <c r="P355" s="55" t="str">
        <f t="shared" si="20"/>
        <v>20515</v>
      </c>
      <c r="Q355" s="55">
        <v>355</v>
      </c>
    </row>
    <row r="356" spans="14:17" x14ac:dyDescent="0.15">
      <c r="N356" s="55">
        <f t="shared" si="21"/>
        <v>2051</v>
      </c>
      <c r="O356" s="55">
        <f t="shared" si="22"/>
        <v>6</v>
      </c>
      <c r="P356" s="55" t="str">
        <f t="shared" si="20"/>
        <v>20516</v>
      </c>
      <c r="Q356" s="55">
        <v>356</v>
      </c>
    </row>
    <row r="357" spans="14:17" x14ac:dyDescent="0.15">
      <c r="N357" s="55">
        <f t="shared" si="21"/>
        <v>2051</v>
      </c>
      <c r="O357" s="55">
        <f t="shared" si="22"/>
        <v>7</v>
      </c>
      <c r="P357" s="55" t="str">
        <f t="shared" si="20"/>
        <v>20517</v>
      </c>
      <c r="Q357" s="55">
        <v>357</v>
      </c>
    </row>
    <row r="358" spans="14:17" x14ac:dyDescent="0.15">
      <c r="N358" s="55">
        <f t="shared" si="21"/>
        <v>2051</v>
      </c>
      <c r="O358" s="55">
        <f t="shared" si="22"/>
        <v>8</v>
      </c>
      <c r="P358" s="55" t="str">
        <f t="shared" si="20"/>
        <v>20518</v>
      </c>
      <c r="Q358" s="55">
        <v>358</v>
      </c>
    </row>
    <row r="359" spans="14:17" x14ac:dyDescent="0.15">
      <c r="N359" s="55">
        <f t="shared" si="21"/>
        <v>2051</v>
      </c>
      <c r="O359" s="55">
        <f t="shared" si="22"/>
        <v>9</v>
      </c>
      <c r="P359" s="55" t="str">
        <f t="shared" si="20"/>
        <v>20519</v>
      </c>
      <c r="Q359" s="55">
        <v>359</v>
      </c>
    </row>
    <row r="360" spans="14:17" x14ac:dyDescent="0.15">
      <c r="N360" s="55">
        <f t="shared" si="21"/>
        <v>2051</v>
      </c>
      <c r="O360" s="55">
        <f t="shared" si="22"/>
        <v>10</v>
      </c>
      <c r="P360" s="55" t="str">
        <f t="shared" si="20"/>
        <v>205110</v>
      </c>
      <c r="Q360" s="55">
        <v>360</v>
      </c>
    </row>
    <row r="361" spans="14:17" x14ac:dyDescent="0.15">
      <c r="N361" s="55">
        <f t="shared" si="21"/>
        <v>2051</v>
      </c>
      <c r="O361" s="55">
        <f t="shared" si="22"/>
        <v>11</v>
      </c>
      <c r="P361" s="55" t="str">
        <f t="shared" si="20"/>
        <v>205111</v>
      </c>
      <c r="Q361" s="55">
        <v>361</v>
      </c>
    </row>
    <row r="362" spans="14:17" x14ac:dyDescent="0.15">
      <c r="N362" s="55">
        <f t="shared" si="21"/>
        <v>2051</v>
      </c>
      <c r="O362" s="55">
        <f t="shared" si="22"/>
        <v>12</v>
      </c>
      <c r="P362" s="55" t="str">
        <f t="shared" si="20"/>
        <v>205112</v>
      </c>
      <c r="Q362" s="55">
        <v>362</v>
      </c>
    </row>
    <row r="363" spans="14:17" x14ac:dyDescent="0.15">
      <c r="N363" s="55">
        <f t="shared" si="21"/>
        <v>2052</v>
      </c>
      <c r="O363" s="55">
        <f t="shared" si="22"/>
        <v>1</v>
      </c>
      <c r="P363" s="55" t="str">
        <f t="shared" si="20"/>
        <v>20521</v>
      </c>
      <c r="Q363" s="55">
        <v>363</v>
      </c>
    </row>
    <row r="364" spans="14:17" x14ac:dyDescent="0.15">
      <c r="N364" s="55">
        <f t="shared" si="21"/>
        <v>2052</v>
      </c>
      <c r="O364" s="55">
        <f t="shared" si="22"/>
        <v>2</v>
      </c>
      <c r="P364" s="55" t="str">
        <f t="shared" si="20"/>
        <v>20522</v>
      </c>
      <c r="Q364" s="55">
        <v>364</v>
      </c>
    </row>
    <row r="365" spans="14:17" x14ac:dyDescent="0.15">
      <c r="N365" s="55">
        <f t="shared" si="21"/>
        <v>2052</v>
      </c>
      <c r="O365" s="55">
        <f t="shared" si="22"/>
        <v>3</v>
      </c>
      <c r="P365" s="55" t="str">
        <f t="shared" si="20"/>
        <v>20523</v>
      </c>
      <c r="Q365" s="55">
        <v>365</v>
      </c>
    </row>
    <row r="366" spans="14:17" x14ac:dyDescent="0.15">
      <c r="N366" s="55">
        <f t="shared" si="21"/>
        <v>2052</v>
      </c>
      <c r="O366" s="55">
        <f t="shared" si="22"/>
        <v>4</v>
      </c>
      <c r="P366" s="55" t="str">
        <f t="shared" si="20"/>
        <v>20524</v>
      </c>
      <c r="Q366" s="55">
        <v>366</v>
      </c>
    </row>
    <row r="367" spans="14:17" x14ac:dyDescent="0.15">
      <c r="N367" s="55">
        <f t="shared" si="21"/>
        <v>2052</v>
      </c>
      <c r="O367" s="55">
        <f t="shared" si="22"/>
        <v>5</v>
      </c>
      <c r="P367" s="55" t="str">
        <f t="shared" si="20"/>
        <v>20525</v>
      </c>
      <c r="Q367" s="55">
        <v>367</v>
      </c>
    </row>
    <row r="368" spans="14:17" x14ac:dyDescent="0.15">
      <c r="N368" s="55">
        <f t="shared" si="21"/>
        <v>2052</v>
      </c>
      <c r="O368" s="55">
        <f t="shared" si="22"/>
        <v>6</v>
      </c>
      <c r="P368" s="55" t="str">
        <f t="shared" si="20"/>
        <v>20526</v>
      </c>
      <c r="Q368" s="55">
        <v>368</v>
      </c>
    </row>
    <row r="369" spans="14:17" x14ac:dyDescent="0.15">
      <c r="N369" s="55">
        <f t="shared" si="21"/>
        <v>2052</v>
      </c>
      <c r="O369" s="55">
        <f t="shared" si="22"/>
        <v>7</v>
      </c>
      <c r="P369" s="55" t="str">
        <f t="shared" si="20"/>
        <v>20527</v>
      </c>
      <c r="Q369" s="55">
        <v>369</v>
      </c>
    </row>
    <row r="370" spans="14:17" x14ac:dyDescent="0.15">
      <c r="N370" s="55">
        <f t="shared" si="21"/>
        <v>2052</v>
      </c>
      <c r="O370" s="55">
        <f t="shared" si="22"/>
        <v>8</v>
      </c>
      <c r="P370" s="55" t="str">
        <f t="shared" si="20"/>
        <v>20528</v>
      </c>
      <c r="Q370" s="55">
        <v>370</v>
      </c>
    </row>
    <row r="371" spans="14:17" x14ac:dyDescent="0.15">
      <c r="N371" s="55">
        <f t="shared" si="21"/>
        <v>2052</v>
      </c>
      <c r="O371" s="55">
        <f t="shared" si="22"/>
        <v>9</v>
      </c>
      <c r="P371" s="55" t="str">
        <f t="shared" si="20"/>
        <v>20529</v>
      </c>
      <c r="Q371" s="55">
        <v>371</v>
      </c>
    </row>
    <row r="372" spans="14:17" x14ac:dyDescent="0.15">
      <c r="N372" s="55">
        <f t="shared" si="21"/>
        <v>2052</v>
      </c>
      <c r="O372" s="55">
        <f t="shared" si="22"/>
        <v>10</v>
      </c>
      <c r="P372" s="55" t="str">
        <f t="shared" si="20"/>
        <v>205210</v>
      </c>
      <c r="Q372" s="55">
        <v>372</v>
      </c>
    </row>
    <row r="373" spans="14:17" x14ac:dyDescent="0.15">
      <c r="N373" s="55">
        <f t="shared" si="21"/>
        <v>2052</v>
      </c>
      <c r="O373" s="55">
        <f t="shared" si="22"/>
        <v>11</v>
      </c>
      <c r="P373" s="55" t="str">
        <f t="shared" si="20"/>
        <v>205211</v>
      </c>
      <c r="Q373" s="55">
        <v>373</v>
      </c>
    </row>
    <row r="374" spans="14:17" x14ac:dyDescent="0.15">
      <c r="N374" s="55">
        <f t="shared" si="21"/>
        <v>2052</v>
      </c>
      <c r="O374" s="55">
        <f t="shared" si="22"/>
        <v>12</v>
      </c>
      <c r="P374" s="55" t="str">
        <f t="shared" si="20"/>
        <v>205212</v>
      </c>
      <c r="Q374" s="55">
        <v>374</v>
      </c>
    </row>
    <row r="375" spans="14:17" x14ac:dyDescent="0.15">
      <c r="N375" s="55">
        <f t="shared" si="21"/>
        <v>2053</v>
      </c>
      <c r="O375" s="55">
        <f t="shared" si="22"/>
        <v>1</v>
      </c>
      <c r="P375" s="55" t="str">
        <f t="shared" si="20"/>
        <v>20531</v>
      </c>
      <c r="Q375" s="55">
        <v>375</v>
      </c>
    </row>
    <row r="376" spans="14:17" x14ac:dyDescent="0.15">
      <c r="N376" s="55">
        <f t="shared" si="21"/>
        <v>2053</v>
      </c>
      <c r="O376" s="55">
        <f t="shared" si="22"/>
        <v>2</v>
      </c>
      <c r="P376" s="55" t="str">
        <f t="shared" si="20"/>
        <v>20532</v>
      </c>
      <c r="Q376" s="55">
        <v>376</v>
      </c>
    </row>
    <row r="377" spans="14:17" x14ac:dyDescent="0.15">
      <c r="N377" s="55">
        <f t="shared" si="21"/>
        <v>2053</v>
      </c>
      <c r="O377" s="55">
        <f t="shared" si="22"/>
        <v>3</v>
      </c>
      <c r="P377" s="55" t="str">
        <f t="shared" si="20"/>
        <v>20533</v>
      </c>
      <c r="Q377" s="55">
        <v>377</v>
      </c>
    </row>
    <row r="378" spans="14:17" x14ac:dyDescent="0.15">
      <c r="N378" s="55">
        <f t="shared" si="21"/>
        <v>2053</v>
      </c>
      <c r="O378" s="55">
        <f t="shared" si="22"/>
        <v>4</v>
      </c>
      <c r="P378" s="55" t="str">
        <f t="shared" si="20"/>
        <v>20534</v>
      </c>
      <c r="Q378" s="55">
        <v>378</v>
      </c>
    </row>
    <row r="379" spans="14:17" x14ac:dyDescent="0.15">
      <c r="N379" s="55">
        <f t="shared" si="21"/>
        <v>2053</v>
      </c>
      <c r="O379" s="55">
        <f t="shared" si="22"/>
        <v>5</v>
      </c>
      <c r="P379" s="55" t="str">
        <f t="shared" si="20"/>
        <v>20535</v>
      </c>
      <c r="Q379" s="55">
        <v>379</v>
      </c>
    </row>
    <row r="380" spans="14:17" x14ac:dyDescent="0.15">
      <c r="N380" s="55">
        <f t="shared" si="21"/>
        <v>2053</v>
      </c>
      <c r="O380" s="55">
        <f t="shared" si="22"/>
        <v>6</v>
      </c>
      <c r="P380" s="55" t="str">
        <f t="shared" si="20"/>
        <v>20536</v>
      </c>
      <c r="Q380" s="55">
        <v>380</v>
      </c>
    </row>
    <row r="381" spans="14:17" x14ac:dyDescent="0.15">
      <c r="N381" s="55">
        <f t="shared" si="21"/>
        <v>2053</v>
      </c>
      <c r="O381" s="55">
        <f t="shared" si="22"/>
        <v>7</v>
      </c>
      <c r="P381" s="55" t="str">
        <f t="shared" si="20"/>
        <v>20537</v>
      </c>
      <c r="Q381" s="55">
        <v>381</v>
      </c>
    </row>
    <row r="382" spans="14:17" x14ac:dyDescent="0.15">
      <c r="N382" s="55">
        <f t="shared" si="21"/>
        <v>2053</v>
      </c>
      <c r="O382" s="55">
        <f t="shared" si="22"/>
        <v>8</v>
      </c>
      <c r="P382" s="55" t="str">
        <f t="shared" si="20"/>
        <v>20538</v>
      </c>
      <c r="Q382" s="55">
        <v>382</v>
      </c>
    </row>
    <row r="383" spans="14:17" x14ac:dyDescent="0.15">
      <c r="N383" s="55">
        <f t="shared" si="21"/>
        <v>2053</v>
      </c>
      <c r="O383" s="55">
        <f t="shared" si="22"/>
        <v>9</v>
      </c>
      <c r="P383" s="55" t="str">
        <f t="shared" si="20"/>
        <v>20539</v>
      </c>
      <c r="Q383" s="55">
        <v>383</v>
      </c>
    </row>
    <row r="384" spans="14:17" x14ac:dyDescent="0.15">
      <c r="N384" s="55">
        <f t="shared" si="21"/>
        <v>2053</v>
      </c>
      <c r="O384" s="55">
        <f t="shared" si="22"/>
        <v>10</v>
      </c>
      <c r="P384" s="55" t="str">
        <f t="shared" si="20"/>
        <v>205310</v>
      </c>
      <c r="Q384" s="55">
        <v>384</v>
      </c>
    </row>
    <row r="385" spans="14:17" x14ac:dyDescent="0.15">
      <c r="N385" s="55">
        <f t="shared" si="21"/>
        <v>2053</v>
      </c>
      <c r="O385" s="55">
        <f t="shared" si="22"/>
        <v>11</v>
      </c>
      <c r="P385" s="55" t="str">
        <f t="shared" si="20"/>
        <v>205311</v>
      </c>
      <c r="Q385" s="55">
        <v>385</v>
      </c>
    </row>
    <row r="386" spans="14:17" x14ac:dyDescent="0.15">
      <c r="N386" s="55">
        <f t="shared" si="21"/>
        <v>2053</v>
      </c>
      <c r="O386" s="55">
        <f t="shared" si="22"/>
        <v>12</v>
      </c>
      <c r="P386" s="55" t="str">
        <f t="shared" ref="P386:P449" si="23">N386&amp;O386</f>
        <v>205312</v>
      </c>
      <c r="Q386" s="55">
        <v>386</v>
      </c>
    </row>
    <row r="387" spans="14:17" x14ac:dyDescent="0.15">
      <c r="N387" s="55">
        <f t="shared" si="21"/>
        <v>2054</v>
      </c>
      <c r="O387" s="55">
        <f t="shared" si="22"/>
        <v>1</v>
      </c>
      <c r="P387" s="55" t="str">
        <f t="shared" si="23"/>
        <v>20541</v>
      </c>
      <c r="Q387" s="55">
        <v>387</v>
      </c>
    </row>
    <row r="388" spans="14:17" x14ac:dyDescent="0.15">
      <c r="N388" s="55">
        <f t="shared" si="21"/>
        <v>2054</v>
      </c>
      <c r="O388" s="55">
        <f t="shared" si="22"/>
        <v>2</v>
      </c>
      <c r="P388" s="55" t="str">
        <f t="shared" si="23"/>
        <v>20542</v>
      </c>
      <c r="Q388" s="55">
        <v>388</v>
      </c>
    </row>
    <row r="389" spans="14:17" x14ac:dyDescent="0.15">
      <c r="N389" s="55">
        <f t="shared" si="21"/>
        <v>2054</v>
      </c>
      <c r="O389" s="55">
        <f t="shared" si="22"/>
        <v>3</v>
      </c>
      <c r="P389" s="55" t="str">
        <f t="shared" si="23"/>
        <v>20543</v>
      </c>
      <c r="Q389" s="55">
        <v>389</v>
      </c>
    </row>
    <row r="390" spans="14:17" x14ac:dyDescent="0.15">
      <c r="N390" s="55">
        <f t="shared" si="21"/>
        <v>2054</v>
      </c>
      <c r="O390" s="55">
        <f t="shared" si="22"/>
        <v>4</v>
      </c>
      <c r="P390" s="55" t="str">
        <f t="shared" si="23"/>
        <v>20544</v>
      </c>
      <c r="Q390" s="55">
        <v>390</v>
      </c>
    </row>
    <row r="391" spans="14:17" x14ac:dyDescent="0.15">
      <c r="N391" s="55">
        <f t="shared" si="21"/>
        <v>2054</v>
      </c>
      <c r="O391" s="55">
        <f t="shared" si="22"/>
        <v>5</v>
      </c>
      <c r="P391" s="55" t="str">
        <f t="shared" si="23"/>
        <v>20545</v>
      </c>
      <c r="Q391" s="55">
        <v>391</v>
      </c>
    </row>
    <row r="392" spans="14:17" x14ac:dyDescent="0.15">
      <c r="N392" s="55">
        <f t="shared" si="21"/>
        <v>2054</v>
      </c>
      <c r="O392" s="55">
        <f t="shared" si="22"/>
        <v>6</v>
      </c>
      <c r="P392" s="55" t="str">
        <f t="shared" si="23"/>
        <v>20546</v>
      </c>
      <c r="Q392" s="55">
        <v>392</v>
      </c>
    </row>
    <row r="393" spans="14:17" x14ac:dyDescent="0.15">
      <c r="N393" s="55">
        <f t="shared" si="21"/>
        <v>2054</v>
      </c>
      <c r="O393" s="55">
        <f t="shared" si="22"/>
        <v>7</v>
      </c>
      <c r="P393" s="55" t="str">
        <f t="shared" si="23"/>
        <v>20547</v>
      </c>
      <c r="Q393" s="55">
        <v>393</v>
      </c>
    </row>
    <row r="394" spans="14:17" x14ac:dyDescent="0.15">
      <c r="N394" s="55">
        <f t="shared" si="21"/>
        <v>2054</v>
      </c>
      <c r="O394" s="55">
        <f t="shared" si="22"/>
        <v>8</v>
      </c>
      <c r="P394" s="55" t="str">
        <f t="shared" si="23"/>
        <v>20548</v>
      </c>
      <c r="Q394" s="55">
        <v>394</v>
      </c>
    </row>
    <row r="395" spans="14:17" x14ac:dyDescent="0.15">
      <c r="N395" s="55">
        <f t="shared" si="21"/>
        <v>2054</v>
      </c>
      <c r="O395" s="55">
        <f t="shared" si="22"/>
        <v>9</v>
      </c>
      <c r="P395" s="55" t="str">
        <f t="shared" si="23"/>
        <v>20549</v>
      </c>
      <c r="Q395" s="55">
        <v>395</v>
      </c>
    </row>
    <row r="396" spans="14:17" x14ac:dyDescent="0.15">
      <c r="N396" s="55">
        <f t="shared" si="21"/>
        <v>2054</v>
      </c>
      <c r="O396" s="55">
        <f t="shared" si="22"/>
        <v>10</v>
      </c>
      <c r="P396" s="55" t="str">
        <f t="shared" si="23"/>
        <v>205410</v>
      </c>
      <c r="Q396" s="55">
        <v>396</v>
      </c>
    </row>
    <row r="397" spans="14:17" x14ac:dyDescent="0.15">
      <c r="N397" s="55">
        <f t="shared" si="21"/>
        <v>2054</v>
      </c>
      <c r="O397" s="55">
        <f t="shared" si="22"/>
        <v>11</v>
      </c>
      <c r="P397" s="55" t="str">
        <f t="shared" si="23"/>
        <v>205411</v>
      </c>
      <c r="Q397" s="55">
        <v>397</v>
      </c>
    </row>
    <row r="398" spans="14:17" x14ac:dyDescent="0.15">
      <c r="N398" s="55">
        <f t="shared" si="21"/>
        <v>2054</v>
      </c>
      <c r="O398" s="55">
        <f t="shared" si="22"/>
        <v>12</v>
      </c>
      <c r="P398" s="55" t="str">
        <f t="shared" si="23"/>
        <v>205412</v>
      </c>
      <c r="Q398" s="55">
        <v>398</v>
      </c>
    </row>
    <row r="399" spans="14:17" x14ac:dyDescent="0.15">
      <c r="N399" s="55">
        <f t="shared" si="21"/>
        <v>2055</v>
      </c>
      <c r="O399" s="55">
        <f t="shared" si="22"/>
        <v>1</v>
      </c>
      <c r="P399" s="55" t="str">
        <f t="shared" si="23"/>
        <v>20551</v>
      </c>
      <c r="Q399" s="55">
        <v>399</v>
      </c>
    </row>
    <row r="400" spans="14:17" x14ac:dyDescent="0.15">
      <c r="N400" s="55">
        <f t="shared" si="21"/>
        <v>2055</v>
      </c>
      <c r="O400" s="55">
        <f t="shared" si="22"/>
        <v>2</v>
      </c>
      <c r="P400" s="55" t="str">
        <f t="shared" si="23"/>
        <v>20552</v>
      </c>
      <c r="Q400" s="55">
        <v>400</v>
      </c>
    </row>
    <row r="401" spans="14:17" x14ac:dyDescent="0.15">
      <c r="N401" s="55">
        <f t="shared" si="21"/>
        <v>2055</v>
      </c>
      <c r="O401" s="55">
        <f t="shared" si="22"/>
        <v>3</v>
      </c>
      <c r="P401" s="55" t="str">
        <f t="shared" si="23"/>
        <v>20553</v>
      </c>
      <c r="Q401" s="55">
        <v>401</v>
      </c>
    </row>
    <row r="402" spans="14:17" x14ac:dyDescent="0.15">
      <c r="N402" s="55">
        <f t="shared" si="21"/>
        <v>2055</v>
      </c>
      <c r="O402" s="55">
        <f t="shared" si="22"/>
        <v>4</v>
      </c>
      <c r="P402" s="55" t="str">
        <f t="shared" si="23"/>
        <v>20554</v>
      </c>
      <c r="Q402" s="55">
        <v>402</v>
      </c>
    </row>
    <row r="403" spans="14:17" x14ac:dyDescent="0.15">
      <c r="N403" s="55">
        <f t="shared" si="21"/>
        <v>2055</v>
      </c>
      <c r="O403" s="55">
        <f t="shared" si="22"/>
        <v>5</v>
      </c>
      <c r="P403" s="55" t="str">
        <f t="shared" si="23"/>
        <v>20555</v>
      </c>
      <c r="Q403" s="55">
        <v>403</v>
      </c>
    </row>
    <row r="404" spans="14:17" x14ac:dyDescent="0.15">
      <c r="N404" s="55">
        <f t="shared" si="21"/>
        <v>2055</v>
      </c>
      <c r="O404" s="55">
        <f t="shared" si="22"/>
        <v>6</v>
      </c>
      <c r="P404" s="55" t="str">
        <f t="shared" si="23"/>
        <v>20556</v>
      </c>
      <c r="Q404" s="55">
        <v>404</v>
      </c>
    </row>
    <row r="405" spans="14:17" x14ac:dyDescent="0.15">
      <c r="N405" s="55">
        <f t="shared" si="21"/>
        <v>2055</v>
      </c>
      <c r="O405" s="55">
        <f t="shared" si="22"/>
        <v>7</v>
      </c>
      <c r="P405" s="55" t="str">
        <f t="shared" si="23"/>
        <v>20557</v>
      </c>
      <c r="Q405" s="55">
        <v>405</v>
      </c>
    </row>
    <row r="406" spans="14:17" x14ac:dyDescent="0.15">
      <c r="N406" s="55">
        <f t="shared" si="21"/>
        <v>2055</v>
      </c>
      <c r="O406" s="55">
        <f t="shared" si="22"/>
        <v>8</v>
      </c>
      <c r="P406" s="55" t="str">
        <f t="shared" si="23"/>
        <v>20558</v>
      </c>
      <c r="Q406" s="55">
        <v>406</v>
      </c>
    </row>
    <row r="407" spans="14:17" x14ac:dyDescent="0.15">
      <c r="N407" s="55">
        <f t="shared" si="21"/>
        <v>2055</v>
      </c>
      <c r="O407" s="55">
        <f t="shared" si="22"/>
        <v>9</v>
      </c>
      <c r="P407" s="55" t="str">
        <f t="shared" si="23"/>
        <v>20559</v>
      </c>
      <c r="Q407" s="55">
        <v>407</v>
      </c>
    </row>
    <row r="408" spans="14:17" x14ac:dyDescent="0.15">
      <c r="N408" s="55">
        <f t="shared" si="21"/>
        <v>2055</v>
      </c>
      <c r="O408" s="55">
        <f t="shared" si="22"/>
        <v>10</v>
      </c>
      <c r="P408" s="55" t="str">
        <f t="shared" si="23"/>
        <v>205510</v>
      </c>
      <c r="Q408" s="55">
        <v>408</v>
      </c>
    </row>
    <row r="409" spans="14:17" x14ac:dyDescent="0.15">
      <c r="N409" s="55">
        <f t="shared" si="21"/>
        <v>2055</v>
      </c>
      <c r="O409" s="55">
        <f t="shared" si="22"/>
        <v>11</v>
      </c>
      <c r="P409" s="55" t="str">
        <f t="shared" si="23"/>
        <v>205511</v>
      </c>
      <c r="Q409" s="55">
        <v>409</v>
      </c>
    </row>
    <row r="410" spans="14:17" x14ac:dyDescent="0.15">
      <c r="N410" s="55">
        <f t="shared" si="21"/>
        <v>2055</v>
      </c>
      <c r="O410" s="55">
        <f t="shared" si="22"/>
        <v>12</v>
      </c>
      <c r="P410" s="55" t="str">
        <f t="shared" si="23"/>
        <v>205512</v>
      </c>
      <c r="Q410" s="55">
        <v>410</v>
      </c>
    </row>
    <row r="411" spans="14:17" x14ac:dyDescent="0.15">
      <c r="N411" s="55">
        <f t="shared" si="21"/>
        <v>2056</v>
      </c>
      <c r="O411" s="55">
        <f t="shared" si="22"/>
        <v>1</v>
      </c>
      <c r="P411" s="55" t="str">
        <f t="shared" si="23"/>
        <v>20561</v>
      </c>
      <c r="Q411" s="55">
        <v>411</v>
      </c>
    </row>
    <row r="412" spans="14:17" x14ac:dyDescent="0.15">
      <c r="N412" s="55">
        <f t="shared" ref="N412:N475" si="24">IF(O412=1,N411+1,N411)</f>
        <v>2056</v>
      </c>
      <c r="O412" s="55">
        <f t="shared" ref="O412:O475" si="25">IF(O411=12,1,O411+1)</f>
        <v>2</v>
      </c>
      <c r="P412" s="55" t="str">
        <f t="shared" si="23"/>
        <v>20562</v>
      </c>
      <c r="Q412" s="55">
        <v>412</v>
      </c>
    </row>
    <row r="413" spans="14:17" x14ac:dyDescent="0.15">
      <c r="N413" s="55">
        <f t="shared" si="24"/>
        <v>2056</v>
      </c>
      <c r="O413" s="55">
        <f t="shared" si="25"/>
        <v>3</v>
      </c>
      <c r="P413" s="55" t="str">
        <f t="shared" si="23"/>
        <v>20563</v>
      </c>
      <c r="Q413" s="55">
        <v>413</v>
      </c>
    </row>
    <row r="414" spans="14:17" x14ac:dyDescent="0.15">
      <c r="N414" s="55">
        <f t="shared" si="24"/>
        <v>2056</v>
      </c>
      <c r="O414" s="55">
        <f t="shared" si="25"/>
        <v>4</v>
      </c>
      <c r="P414" s="55" t="str">
        <f t="shared" si="23"/>
        <v>20564</v>
      </c>
      <c r="Q414" s="55">
        <v>414</v>
      </c>
    </row>
    <row r="415" spans="14:17" x14ac:dyDescent="0.15">
      <c r="N415" s="55">
        <f t="shared" si="24"/>
        <v>2056</v>
      </c>
      <c r="O415" s="55">
        <f t="shared" si="25"/>
        <v>5</v>
      </c>
      <c r="P415" s="55" t="str">
        <f t="shared" si="23"/>
        <v>20565</v>
      </c>
      <c r="Q415" s="55">
        <v>415</v>
      </c>
    </row>
    <row r="416" spans="14:17" x14ac:dyDescent="0.15">
      <c r="N416" s="55">
        <f t="shared" si="24"/>
        <v>2056</v>
      </c>
      <c r="O416" s="55">
        <f t="shared" si="25"/>
        <v>6</v>
      </c>
      <c r="P416" s="55" t="str">
        <f t="shared" si="23"/>
        <v>20566</v>
      </c>
      <c r="Q416" s="55">
        <v>416</v>
      </c>
    </row>
    <row r="417" spans="14:17" x14ac:dyDescent="0.15">
      <c r="N417" s="55">
        <f t="shared" si="24"/>
        <v>2056</v>
      </c>
      <c r="O417" s="55">
        <f t="shared" si="25"/>
        <v>7</v>
      </c>
      <c r="P417" s="55" t="str">
        <f t="shared" si="23"/>
        <v>20567</v>
      </c>
      <c r="Q417" s="55">
        <v>417</v>
      </c>
    </row>
    <row r="418" spans="14:17" x14ac:dyDescent="0.15">
      <c r="N418" s="55">
        <f t="shared" si="24"/>
        <v>2056</v>
      </c>
      <c r="O418" s="55">
        <f t="shared" si="25"/>
        <v>8</v>
      </c>
      <c r="P418" s="55" t="str">
        <f t="shared" si="23"/>
        <v>20568</v>
      </c>
      <c r="Q418" s="55">
        <v>418</v>
      </c>
    </row>
    <row r="419" spans="14:17" x14ac:dyDescent="0.15">
      <c r="N419" s="55">
        <f t="shared" si="24"/>
        <v>2056</v>
      </c>
      <c r="O419" s="55">
        <f t="shared" si="25"/>
        <v>9</v>
      </c>
      <c r="P419" s="55" t="str">
        <f t="shared" si="23"/>
        <v>20569</v>
      </c>
      <c r="Q419" s="55">
        <v>419</v>
      </c>
    </row>
    <row r="420" spans="14:17" x14ac:dyDescent="0.15">
      <c r="N420" s="55">
        <f t="shared" si="24"/>
        <v>2056</v>
      </c>
      <c r="O420" s="55">
        <f t="shared" si="25"/>
        <v>10</v>
      </c>
      <c r="P420" s="55" t="str">
        <f t="shared" si="23"/>
        <v>205610</v>
      </c>
      <c r="Q420" s="55">
        <v>420</v>
      </c>
    </row>
    <row r="421" spans="14:17" x14ac:dyDescent="0.15">
      <c r="N421" s="55">
        <f t="shared" si="24"/>
        <v>2056</v>
      </c>
      <c r="O421" s="55">
        <f t="shared" si="25"/>
        <v>11</v>
      </c>
      <c r="P421" s="55" t="str">
        <f t="shared" si="23"/>
        <v>205611</v>
      </c>
      <c r="Q421" s="55">
        <v>421</v>
      </c>
    </row>
    <row r="422" spans="14:17" x14ac:dyDescent="0.15">
      <c r="N422" s="55">
        <f t="shared" si="24"/>
        <v>2056</v>
      </c>
      <c r="O422" s="55">
        <f t="shared" si="25"/>
        <v>12</v>
      </c>
      <c r="P422" s="55" t="str">
        <f t="shared" si="23"/>
        <v>205612</v>
      </c>
      <c r="Q422" s="55">
        <v>422</v>
      </c>
    </row>
    <row r="423" spans="14:17" x14ac:dyDescent="0.15">
      <c r="N423" s="55">
        <f t="shared" si="24"/>
        <v>2057</v>
      </c>
      <c r="O423" s="55">
        <f t="shared" si="25"/>
        <v>1</v>
      </c>
      <c r="P423" s="55" t="str">
        <f t="shared" si="23"/>
        <v>20571</v>
      </c>
      <c r="Q423" s="55">
        <v>423</v>
      </c>
    </row>
    <row r="424" spans="14:17" x14ac:dyDescent="0.15">
      <c r="N424" s="55">
        <f t="shared" si="24"/>
        <v>2057</v>
      </c>
      <c r="O424" s="55">
        <f t="shared" si="25"/>
        <v>2</v>
      </c>
      <c r="P424" s="55" t="str">
        <f t="shared" si="23"/>
        <v>20572</v>
      </c>
      <c r="Q424" s="55">
        <v>424</v>
      </c>
    </row>
    <row r="425" spans="14:17" x14ac:dyDescent="0.15">
      <c r="N425" s="55">
        <f t="shared" si="24"/>
        <v>2057</v>
      </c>
      <c r="O425" s="55">
        <f t="shared" si="25"/>
        <v>3</v>
      </c>
      <c r="P425" s="55" t="str">
        <f t="shared" si="23"/>
        <v>20573</v>
      </c>
      <c r="Q425" s="55">
        <v>425</v>
      </c>
    </row>
    <row r="426" spans="14:17" x14ac:dyDescent="0.15">
      <c r="N426" s="55">
        <f t="shared" si="24"/>
        <v>2057</v>
      </c>
      <c r="O426" s="55">
        <f t="shared" si="25"/>
        <v>4</v>
      </c>
      <c r="P426" s="55" t="str">
        <f t="shared" si="23"/>
        <v>20574</v>
      </c>
      <c r="Q426" s="55">
        <v>426</v>
      </c>
    </row>
    <row r="427" spans="14:17" x14ac:dyDescent="0.15">
      <c r="N427" s="55">
        <f t="shared" si="24"/>
        <v>2057</v>
      </c>
      <c r="O427" s="55">
        <f t="shared" si="25"/>
        <v>5</v>
      </c>
      <c r="P427" s="55" t="str">
        <f t="shared" si="23"/>
        <v>20575</v>
      </c>
      <c r="Q427" s="55">
        <v>427</v>
      </c>
    </row>
    <row r="428" spans="14:17" x14ac:dyDescent="0.15">
      <c r="N428" s="55">
        <f t="shared" si="24"/>
        <v>2057</v>
      </c>
      <c r="O428" s="55">
        <f t="shared" si="25"/>
        <v>6</v>
      </c>
      <c r="P428" s="55" t="str">
        <f t="shared" si="23"/>
        <v>20576</v>
      </c>
      <c r="Q428" s="55">
        <v>428</v>
      </c>
    </row>
    <row r="429" spans="14:17" x14ac:dyDescent="0.15">
      <c r="N429" s="55">
        <f t="shared" si="24"/>
        <v>2057</v>
      </c>
      <c r="O429" s="55">
        <f t="shared" si="25"/>
        <v>7</v>
      </c>
      <c r="P429" s="55" t="str">
        <f t="shared" si="23"/>
        <v>20577</v>
      </c>
      <c r="Q429" s="55">
        <v>429</v>
      </c>
    </row>
    <row r="430" spans="14:17" x14ac:dyDescent="0.15">
      <c r="N430" s="55">
        <f t="shared" si="24"/>
        <v>2057</v>
      </c>
      <c r="O430" s="55">
        <f t="shared" si="25"/>
        <v>8</v>
      </c>
      <c r="P430" s="55" t="str">
        <f t="shared" si="23"/>
        <v>20578</v>
      </c>
      <c r="Q430" s="55">
        <v>430</v>
      </c>
    </row>
    <row r="431" spans="14:17" x14ac:dyDescent="0.15">
      <c r="N431" s="55">
        <f t="shared" si="24"/>
        <v>2057</v>
      </c>
      <c r="O431" s="55">
        <f t="shared" si="25"/>
        <v>9</v>
      </c>
      <c r="P431" s="55" t="str">
        <f t="shared" si="23"/>
        <v>20579</v>
      </c>
      <c r="Q431" s="55">
        <v>431</v>
      </c>
    </row>
    <row r="432" spans="14:17" x14ac:dyDescent="0.15">
      <c r="N432" s="55">
        <f t="shared" si="24"/>
        <v>2057</v>
      </c>
      <c r="O432" s="55">
        <f t="shared" si="25"/>
        <v>10</v>
      </c>
      <c r="P432" s="55" t="str">
        <f t="shared" si="23"/>
        <v>205710</v>
      </c>
      <c r="Q432" s="55">
        <v>432</v>
      </c>
    </row>
    <row r="433" spans="14:17" x14ac:dyDescent="0.15">
      <c r="N433" s="55">
        <f t="shared" si="24"/>
        <v>2057</v>
      </c>
      <c r="O433" s="55">
        <f t="shared" si="25"/>
        <v>11</v>
      </c>
      <c r="P433" s="55" t="str">
        <f t="shared" si="23"/>
        <v>205711</v>
      </c>
      <c r="Q433" s="55">
        <v>433</v>
      </c>
    </row>
    <row r="434" spans="14:17" x14ac:dyDescent="0.15">
      <c r="N434" s="55">
        <f t="shared" si="24"/>
        <v>2057</v>
      </c>
      <c r="O434" s="55">
        <f t="shared" si="25"/>
        <v>12</v>
      </c>
      <c r="P434" s="55" t="str">
        <f t="shared" si="23"/>
        <v>205712</v>
      </c>
      <c r="Q434" s="55">
        <v>434</v>
      </c>
    </row>
    <row r="435" spans="14:17" x14ac:dyDescent="0.15">
      <c r="N435" s="55">
        <f t="shared" si="24"/>
        <v>2058</v>
      </c>
      <c r="O435" s="55">
        <f t="shared" si="25"/>
        <v>1</v>
      </c>
      <c r="P435" s="55" t="str">
        <f t="shared" si="23"/>
        <v>20581</v>
      </c>
      <c r="Q435" s="55">
        <v>435</v>
      </c>
    </row>
    <row r="436" spans="14:17" x14ac:dyDescent="0.15">
      <c r="N436" s="55">
        <f t="shared" si="24"/>
        <v>2058</v>
      </c>
      <c r="O436" s="55">
        <f t="shared" si="25"/>
        <v>2</v>
      </c>
      <c r="P436" s="55" t="str">
        <f t="shared" si="23"/>
        <v>20582</v>
      </c>
      <c r="Q436" s="55">
        <v>436</v>
      </c>
    </row>
    <row r="437" spans="14:17" x14ac:dyDescent="0.15">
      <c r="N437" s="55">
        <f t="shared" si="24"/>
        <v>2058</v>
      </c>
      <c r="O437" s="55">
        <f t="shared" si="25"/>
        <v>3</v>
      </c>
      <c r="P437" s="55" t="str">
        <f t="shared" si="23"/>
        <v>20583</v>
      </c>
      <c r="Q437" s="55">
        <v>437</v>
      </c>
    </row>
    <row r="438" spans="14:17" x14ac:dyDescent="0.15">
      <c r="N438" s="55">
        <f t="shared" si="24"/>
        <v>2058</v>
      </c>
      <c r="O438" s="55">
        <f t="shared" si="25"/>
        <v>4</v>
      </c>
      <c r="P438" s="55" t="str">
        <f t="shared" si="23"/>
        <v>20584</v>
      </c>
      <c r="Q438" s="55">
        <v>438</v>
      </c>
    </row>
    <row r="439" spans="14:17" x14ac:dyDescent="0.15">
      <c r="N439" s="55">
        <f t="shared" si="24"/>
        <v>2058</v>
      </c>
      <c r="O439" s="55">
        <f t="shared" si="25"/>
        <v>5</v>
      </c>
      <c r="P439" s="55" t="str">
        <f t="shared" si="23"/>
        <v>20585</v>
      </c>
      <c r="Q439" s="55">
        <v>439</v>
      </c>
    </row>
    <row r="440" spans="14:17" x14ac:dyDescent="0.15">
      <c r="N440" s="55">
        <f t="shared" si="24"/>
        <v>2058</v>
      </c>
      <c r="O440" s="55">
        <f t="shared" si="25"/>
        <v>6</v>
      </c>
      <c r="P440" s="55" t="str">
        <f t="shared" si="23"/>
        <v>20586</v>
      </c>
      <c r="Q440" s="55">
        <v>440</v>
      </c>
    </row>
    <row r="441" spans="14:17" x14ac:dyDescent="0.15">
      <c r="N441" s="55">
        <f t="shared" si="24"/>
        <v>2058</v>
      </c>
      <c r="O441" s="55">
        <f t="shared" si="25"/>
        <v>7</v>
      </c>
      <c r="P441" s="55" t="str">
        <f t="shared" si="23"/>
        <v>20587</v>
      </c>
      <c r="Q441" s="55">
        <v>441</v>
      </c>
    </row>
    <row r="442" spans="14:17" x14ac:dyDescent="0.15">
      <c r="N442" s="55">
        <f t="shared" si="24"/>
        <v>2058</v>
      </c>
      <c r="O442" s="55">
        <f t="shared" si="25"/>
        <v>8</v>
      </c>
      <c r="P442" s="55" t="str">
        <f t="shared" si="23"/>
        <v>20588</v>
      </c>
      <c r="Q442" s="55">
        <v>442</v>
      </c>
    </row>
    <row r="443" spans="14:17" x14ac:dyDescent="0.15">
      <c r="N443" s="55">
        <f t="shared" si="24"/>
        <v>2058</v>
      </c>
      <c r="O443" s="55">
        <f t="shared" si="25"/>
        <v>9</v>
      </c>
      <c r="P443" s="55" t="str">
        <f t="shared" si="23"/>
        <v>20589</v>
      </c>
      <c r="Q443" s="55">
        <v>443</v>
      </c>
    </row>
    <row r="444" spans="14:17" x14ac:dyDescent="0.15">
      <c r="N444" s="55">
        <f t="shared" si="24"/>
        <v>2058</v>
      </c>
      <c r="O444" s="55">
        <f t="shared" si="25"/>
        <v>10</v>
      </c>
      <c r="P444" s="55" t="str">
        <f t="shared" si="23"/>
        <v>205810</v>
      </c>
      <c r="Q444" s="55">
        <v>444</v>
      </c>
    </row>
    <row r="445" spans="14:17" x14ac:dyDescent="0.15">
      <c r="N445" s="55">
        <f t="shared" si="24"/>
        <v>2058</v>
      </c>
      <c r="O445" s="55">
        <f t="shared" si="25"/>
        <v>11</v>
      </c>
      <c r="P445" s="55" t="str">
        <f t="shared" si="23"/>
        <v>205811</v>
      </c>
      <c r="Q445" s="55">
        <v>445</v>
      </c>
    </row>
    <row r="446" spans="14:17" x14ac:dyDescent="0.15">
      <c r="N446" s="55">
        <f t="shared" si="24"/>
        <v>2058</v>
      </c>
      <c r="O446" s="55">
        <f t="shared" si="25"/>
        <v>12</v>
      </c>
      <c r="P446" s="55" t="str">
        <f t="shared" si="23"/>
        <v>205812</v>
      </c>
      <c r="Q446" s="55">
        <v>446</v>
      </c>
    </row>
    <row r="447" spans="14:17" x14ac:dyDescent="0.15">
      <c r="N447" s="55">
        <f t="shared" si="24"/>
        <v>2059</v>
      </c>
      <c r="O447" s="55">
        <f t="shared" si="25"/>
        <v>1</v>
      </c>
      <c r="P447" s="55" t="str">
        <f t="shared" si="23"/>
        <v>20591</v>
      </c>
      <c r="Q447" s="55">
        <v>447</v>
      </c>
    </row>
    <row r="448" spans="14:17" x14ac:dyDescent="0.15">
      <c r="N448" s="55">
        <f t="shared" si="24"/>
        <v>2059</v>
      </c>
      <c r="O448" s="55">
        <f t="shared" si="25"/>
        <v>2</v>
      </c>
      <c r="P448" s="55" t="str">
        <f t="shared" si="23"/>
        <v>20592</v>
      </c>
      <c r="Q448" s="55">
        <v>448</v>
      </c>
    </row>
    <row r="449" spans="14:17" x14ac:dyDescent="0.15">
      <c r="N449" s="55">
        <f t="shared" si="24"/>
        <v>2059</v>
      </c>
      <c r="O449" s="55">
        <f t="shared" si="25"/>
        <v>3</v>
      </c>
      <c r="P449" s="55" t="str">
        <f t="shared" si="23"/>
        <v>20593</v>
      </c>
      <c r="Q449" s="55">
        <v>449</v>
      </c>
    </row>
    <row r="450" spans="14:17" x14ac:dyDescent="0.15">
      <c r="N450" s="55">
        <f t="shared" si="24"/>
        <v>2059</v>
      </c>
      <c r="O450" s="55">
        <f t="shared" si="25"/>
        <v>4</v>
      </c>
      <c r="P450" s="55" t="str">
        <f t="shared" ref="P450:P513" si="26">N450&amp;O450</f>
        <v>20594</v>
      </c>
      <c r="Q450" s="55">
        <v>450</v>
      </c>
    </row>
    <row r="451" spans="14:17" x14ac:dyDescent="0.15">
      <c r="N451" s="55">
        <f t="shared" si="24"/>
        <v>2059</v>
      </c>
      <c r="O451" s="55">
        <f t="shared" si="25"/>
        <v>5</v>
      </c>
      <c r="P451" s="55" t="str">
        <f t="shared" si="26"/>
        <v>20595</v>
      </c>
      <c r="Q451" s="55">
        <v>451</v>
      </c>
    </row>
    <row r="452" spans="14:17" x14ac:dyDescent="0.15">
      <c r="N452" s="55">
        <f t="shared" si="24"/>
        <v>2059</v>
      </c>
      <c r="O452" s="55">
        <f t="shared" si="25"/>
        <v>6</v>
      </c>
      <c r="P452" s="55" t="str">
        <f t="shared" si="26"/>
        <v>20596</v>
      </c>
      <c r="Q452" s="55">
        <v>452</v>
      </c>
    </row>
    <row r="453" spans="14:17" x14ac:dyDescent="0.15">
      <c r="N453" s="55">
        <f t="shared" si="24"/>
        <v>2059</v>
      </c>
      <c r="O453" s="55">
        <f t="shared" si="25"/>
        <v>7</v>
      </c>
      <c r="P453" s="55" t="str">
        <f t="shared" si="26"/>
        <v>20597</v>
      </c>
      <c r="Q453" s="55">
        <v>453</v>
      </c>
    </row>
    <row r="454" spans="14:17" x14ac:dyDescent="0.15">
      <c r="N454" s="55">
        <f t="shared" si="24"/>
        <v>2059</v>
      </c>
      <c r="O454" s="55">
        <f t="shared" si="25"/>
        <v>8</v>
      </c>
      <c r="P454" s="55" t="str">
        <f t="shared" si="26"/>
        <v>20598</v>
      </c>
      <c r="Q454" s="55">
        <v>454</v>
      </c>
    </row>
    <row r="455" spans="14:17" x14ac:dyDescent="0.15">
      <c r="N455" s="55">
        <f t="shared" si="24"/>
        <v>2059</v>
      </c>
      <c r="O455" s="55">
        <f t="shared" si="25"/>
        <v>9</v>
      </c>
      <c r="P455" s="55" t="str">
        <f t="shared" si="26"/>
        <v>20599</v>
      </c>
      <c r="Q455" s="55">
        <v>455</v>
      </c>
    </row>
    <row r="456" spans="14:17" x14ac:dyDescent="0.15">
      <c r="N456" s="55">
        <f t="shared" si="24"/>
        <v>2059</v>
      </c>
      <c r="O456" s="55">
        <f t="shared" si="25"/>
        <v>10</v>
      </c>
      <c r="P456" s="55" t="str">
        <f t="shared" si="26"/>
        <v>205910</v>
      </c>
      <c r="Q456" s="55">
        <v>456</v>
      </c>
    </row>
    <row r="457" spans="14:17" x14ac:dyDescent="0.15">
      <c r="N457" s="55">
        <f t="shared" si="24"/>
        <v>2059</v>
      </c>
      <c r="O457" s="55">
        <f t="shared" si="25"/>
        <v>11</v>
      </c>
      <c r="P457" s="55" t="str">
        <f t="shared" si="26"/>
        <v>205911</v>
      </c>
      <c r="Q457" s="55">
        <v>457</v>
      </c>
    </row>
    <row r="458" spans="14:17" x14ac:dyDescent="0.15">
      <c r="N458" s="55">
        <f t="shared" si="24"/>
        <v>2059</v>
      </c>
      <c r="O458" s="55">
        <f t="shared" si="25"/>
        <v>12</v>
      </c>
      <c r="P458" s="55" t="str">
        <f t="shared" si="26"/>
        <v>205912</v>
      </c>
      <c r="Q458" s="55">
        <v>458</v>
      </c>
    </row>
    <row r="459" spans="14:17" x14ac:dyDescent="0.15">
      <c r="N459" s="55">
        <f t="shared" si="24"/>
        <v>2060</v>
      </c>
      <c r="O459" s="55">
        <f t="shared" si="25"/>
        <v>1</v>
      </c>
      <c r="P459" s="55" t="str">
        <f t="shared" si="26"/>
        <v>20601</v>
      </c>
      <c r="Q459" s="55">
        <v>459</v>
      </c>
    </row>
    <row r="460" spans="14:17" x14ac:dyDescent="0.15">
      <c r="N460" s="55">
        <f t="shared" si="24"/>
        <v>2060</v>
      </c>
      <c r="O460" s="55">
        <f t="shared" si="25"/>
        <v>2</v>
      </c>
      <c r="P460" s="55" t="str">
        <f t="shared" si="26"/>
        <v>20602</v>
      </c>
      <c r="Q460" s="55">
        <v>460</v>
      </c>
    </row>
    <row r="461" spans="14:17" x14ac:dyDescent="0.15">
      <c r="N461" s="55">
        <f t="shared" si="24"/>
        <v>2060</v>
      </c>
      <c r="O461" s="55">
        <f t="shared" si="25"/>
        <v>3</v>
      </c>
      <c r="P461" s="55" t="str">
        <f t="shared" si="26"/>
        <v>20603</v>
      </c>
      <c r="Q461" s="55">
        <v>461</v>
      </c>
    </row>
    <row r="462" spans="14:17" x14ac:dyDescent="0.15">
      <c r="N462" s="55">
        <f t="shared" si="24"/>
        <v>2060</v>
      </c>
      <c r="O462" s="55">
        <f t="shared" si="25"/>
        <v>4</v>
      </c>
      <c r="P462" s="55" t="str">
        <f t="shared" si="26"/>
        <v>20604</v>
      </c>
      <c r="Q462" s="55">
        <v>462</v>
      </c>
    </row>
    <row r="463" spans="14:17" x14ac:dyDescent="0.15">
      <c r="N463" s="55">
        <f t="shared" si="24"/>
        <v>2060</v>
      </c>
      <c r="O463" s="55">
        <f t="shared" si="25"/>
        <v>5</v>
      </c>
      <c r="P463" s="55" t="str">
        <f t="shared" si="26"/>
        <v>20605</v>
      </c>
      <c r="Q463" s="55">
        <v>463</v>
      </c>
    </row>
    <row r="464" spans="14:17" x14ac:dyDescent="0.15">
      <c r="N464" s="55">
        <f t="shared" si="24"/>
        <v>2060</v>
      </c>
      <c r="O464" s="55">
        <f t="shared" si="25"/>
        <v>6</v>
      </c>
      <c r="P464" s="55" t="str">
        <f t="shared" si="26"/>
        <v>20606</v>
      </c>
      <c r="Q464" s="55">
        <v>464</v>
      </c>
    </row>
    <row r="465" spans="14:17" x14ac:dyDescent="0.15">
      <c r="N465" s="55">
        <f t="shared" si="24"/>
        <v>2060</v>
      </c>
      <c r="O465" s="55">
        <f t="shared" si="25"/>
        <v>7</v>
      </c>
      <c r="P465" s="55" t="str">
        <f t="shared" si="26"/>
        <v>20607</v>
      </c>
      <c r="Q465" s="55">
        <v>465</v>
      </c>
    </row>
    <row r="466" spans="14:17" x14ac:dyDescent="0.15">
      <c r="N466" s="55">
        <f t="shared" si="24"/>
        <v>2060</v>
      </c>
      <c r="O466" s="55">
        <f t="shared" si="25"/>
        <v>8</v>
      </c>
      <c r="P466" s="55" t="str">
        <f t="shared" si="26"/>
        <v>20608</v>
      </c>
      <c r="Q466" s="55">
        <v>466</v>
      </c>
    </row>
    <row r="467" spans="14:17" x14ac:dyDescent="0.15">
      <c r="N467" s="55">
        <f t="shared" si="24"/>
        <v>2060</v>
      </c>
      <c r="O467" s="55">
        <f t="shared" si="25"/>
        <v>9</v>
      </c>
      <c r="P467" s="55" t="str">
        <f t="shared" si="26"/>
        <v>20609</v>
      </c>
      <c r="Q467" s="55">
        <v>467</v>
      </c>
    </row>
    <row r="468" spans="14:17" x14ac:dyDescent="0.15">
      <c r="N468" s="55">
        <f t="shared" si="24"/>
        <v>2060</v>
      </c>
      <c r="O468" s="55">
        <f t="shared" si="25"/>
        <v>10</v>
      </c>
      <c r="P468" s="55" t="str">
        <f t="shared" si="26"/>
        <v>206010</v>
      </c>
      <c r="Q468" s="55">
        <v>468</v>
      </c>
    </row>
    <row r="469" spans="14:17" x14ac:dyDescent="0.15">
      <c r="N469" s="55">
        <f t="shared" si="24"/>
        <v>2060</v>
      </c>
      <c r="O469" s="55">
        <f t="shared" si="25"/>
        <v>11</v>
      </c>
      <c r="P469" s="55" t="str">
        <f t="shared" si="26"/>
        <v>206011</v>
      </c>
      <c r="Q469" s="55">
        <v>469</v>
      </c>
    </row>
    <row r="470" spans="14:17" x14ac:dyDescent="0.15">
      <c r="N470" s="55">
        <f t="shared" si="24"/>
        <v>2060</v>
      </c>
      <c r="O470" s="55">
        <f t="shared" si="25"/>
        <v>12</v>
      </c>
      <c r="P470" s="55" t="str">
        <f t="shared" si="26"/>
        <v>206012</v>
      </c>
      <c r="Q470" s="55">
        <v>470</v>
      </c>
    </row>
    <row r="471" spans="14:17" x14ac:dyDescent="0.15">
      <c r="N471" s="55">
        <f t="shared" si="24"/>
        <v>2061</v>
      </c>
      <c r="O471" s="55">
        <f t="shared" si="25"/>
        <v>1</v>
      </c>
      <c r="P471" s="55" t="str">
        <f t="shared" si="26"/>
        <v>20611</v>
      </c>
      <c r="Q471" s="55">
        <v>471</v>
      </c>
    </row>
    <row r="472" spans="14:17" x14ac:dyDescent="0.15">
      <c r="N472" s="55">
        <f t="shared" si="24"/>
        <v>2061</v>
      </c>
      <c r="O472" s="55">
        <f t="shared" si="25"/>
        <v>2</v>
      </c>
      <c r="P472" s="55" t="str">
        <f t="shared" si="26"/>
        <v>20612</v>
      </c>
      <c r="Q472" s="55">
        <v>472</v>
      </c>
    </row>
    <row r="473" spans="14:17" x14ac:dyDescent="0.15">
      <c r="N473" s="55">
        <f t="shared" si="24"/>
        <v>2061</v>
      </c>
      <c r="O473" s="55">
        <f t="shared" si="25"/>
        <v>3</v>
      </c>
      <c r="P473" s="55" t="str">
        <f t="shared" si="26"/>
        <v>20613</v>
      </c>
      <c r="Q473" s="55">
        <v>473</v>
      </c>
    </row>
    <row r="474" spans="14:17" x14ac:dyDescent="0.15">
      <c r="N474" s="55">
        <f t="shared" si="24"/>
        <v>2061</v>
      </c>
      <c r="O474" s="55">
        <f t="shared" si="25"/>
        <v>4</v>
      </c>
      <c r="P474" s="55" t="str">
        <f t="shared" si="26"/>
        <v>20614</v>
      </c>
      <c r="Q474" s="55">
        <v>474</v>
      </c>
    </row>
    <row r="475" spans="14:17" x14ac:dyDescent="0.15">
      <c r="N475" s="55">
        <f t="shared" si="24"/>
        <v>2061</v>
      </c>
      <c r="O475" s="55">
        <f t="shared" si="25"/>
        <v>5</v>
      </c>
      <c r="P475" s="55" t="str">
        <f t="shared" si="26"/>
        <v>20615</v>
      </c>
      <c r="Q475" s="55">
        <v>475</v>
      </c>
    </row>
    <row r="476" spans="14:17" x14ac:dyDescent="0.15">
      <c r="N476" s="55">
        <f t="shared" ref="N476:N539" si="27">IF(O476=1,N475+1,N475)</f>
        <v>2061</v>
      </c>
      <c r="O476" s="55">
        <f t="shared" ref="O476:O539" si="28">IF(O475=12,1,O475+1)</f>
        <v>6</v>
      </c>
      <c r="P476" s="55" t="str">
        <f t="shared" si="26"/>
        <v>20616</v>
      </c>
      <c r="Q476" s="55">
        <v>476</v>
      </c>
    </row>
    <row r="477" spans="14:17" x14ac:dyDescent="0.15">
      <c r="N477" s="55">
        <f t="shared" si="27"/>
        <v>2061</v>
      </c>
      <c r="O477" s="55">
        <f t="shared" si="28"/>
        <v>7</v>
      </c>
      <c r="P477" s="55" t="str">
        <f t="shared" si="26"/>
        <v>20617</v>
      </c>
      <c r="Q477" s="55">
        <v>477</v>
      </c>
    </row>
    <row r="478" spans="14:17" x14ac:dyDescent="0.15">
      <c r="N478" s="55">
        <f t="shared" si="27"/>
        <v>2061</v>
      </c>
      <c r="O478" s="55">
        <f t="shared" si="28"/>
        <v>8</v>
      </c>
      <c r="P478" s="55" t="str">
        <f t="shared" si="26"/>
        <v>20618</v>
      </c>
      <c r="Q478" s="55">
        <v>478</v>
      </c>
    </row>
    <row r="479" spans="14:17" x14ac:dyDescent="0.15">
      <c r="N479" s="55">
        <f t="shared" si="27"/>
        <v>2061</v>
      </c>
      <c r="O479" s="55">
        <f t="shared" si="28"/>
        <v>9</v>
      </c>
      <c r="P479" s="55" t="str">
        <f t="shared" si="26"/>
        <v>20619</v>
      </c>
      <c r="Q479" s="55">
        <v>479</v>
      </c>
    </row>
    <row r="480" spans="14:17" x14ac:dyDescent="0.15">
      <c r="N480" s="55">
        <f t="shared" si="27"/>
        <v>2061</v>
      </c>
      <c r="O480" s="55">
        <f t="shared" si="28"/>
        <v>10</v>
      </c>
      <c r="P480" s="55" t="str">
        <f t="shared" si="26"/>
        <v>206110</v>
      </c>
      <c r="Q480" s="55">
        <v>480</v>
      </c>
    </row>
    <row r="481" spans="14:17" x14ac:dyDescent="0.15">
      <c r="N481" s="55">
        <f t="shared" si="27"/>
        <v>2061</v>
      </c>
      <c r="O481" s="55">
        <f t="shared" si="28"/>
        <v>11</v>
      </c>
      <c r="P481" s="55" t="str">
        <f t="shared" si="26"/>
        <v>206111</v>
      </c>
      <c r="Q481" s="55">
        <v>481</v>
      </c>
    </row>
    <row r="482" spans="14:17" x14ac:dyDescent="0.15">
      <c r="N482" s="55">
        <f t="shared" si="27"/>
        <v>2061</v>
      </c>
      <c r="O482" s="55">
        <f t="shared" si="28"/>
        <v>12</v>
      </c>
      <c r="P482" s="55" t="str">
        <f t="shared" si="26"/>
        <v>206112</v>
      </c>
      <c r="Q482" s="55">
        <v>482</v>
      </c>
    </row>
    <row r="483" spans="14:17" x14ac:dyDescent="0.15">
      <c r="N483" s="55">
        <f t="shared" si="27"/>
        <v>2062</v>
      </c>
      <c r="O483" s="55">
        <f t="shared" si="28"/>
        <v>1</v>
      </c>
      <c r="P483" s="55" t="str">
        <f t="shared" si="26"/>
        <v>20621</v>
      </c>
      <c r="Q483" s="55">
        <v>483</v>
      </c>
    </row>
    <row r="484" spans="14:17" x14ac:dyDescent="0.15">
      <c r="N484" s="55">
        <f t="shared" si="27"/>
        <v>2062</v>
      </c>
      <c r="O484" s="55">
        <f t="shared" si="28"/>
        <v>2</v>
      </c>
      <c r="P484" s="55" t="str">
        <f t="shared" si="26"/>
        <v>20622</v>
      </c>
      <c r="Q484" s="55">
        <v>484</v>
      </c>
    </row>
    <row r="485" spans="14:17" x14ac:dyDescent="0.15">
      <c r="N485" s="55">
        <f t="shared" si="27"/>
        <v>2062</v>
      </c>
      <c r="O485" s="55">
        <f t="shared" si="28"/>
        <v>3</v>
      </c>
      <c r="P485" s="55" t="str">
        <f t="shared" si="26"/>
        <v>20623</v>
      </c>
      <c r="Q485" s="55">
        <v>485</v>
      </c>
    </row>
    <row r="486" spans="14:17" x14ac:dyDescent="0.15">
      <c r="N486" s="55">
        <f t="shared" si="27"/>
        <v>2062</v>
      </c>
      <c r="O486" s="55">
        <f t="shared" si="28"/>
        <v>4</v>
      </c>
      <c r="P486" s="55" t="str">
        <f t="shared" si="26"/>
        <v>20624</v>
      </c>
      <c r="Q486" s="55">
        <v>486</v>
      </c>
    </row>
    <row r="487" spans="14:17" x14ac:dyDescent="0.15">
      <c r="N487" s="55">
        <f t="shared" si="27"/>
        <v>2062</v>
      </c>
      <c r="O487" s="55">
        <f t="shared" si="28"/>
        <v>5</v>
      </c>
      <c r="P487" s="55" t="str">
        <f t="shared" si="26"/>
        <v>20625</v>
      </c>
      <c r="Q487" s="55">
        <v>487</v>
      </c>
    </row>
    <row r="488" spans="14:17" x14ac:dyDescent="0.15">
      <c r="N488" s="55">
        <f t="shared" si="27"/>
        <v>2062</v>
      </c>
      <c r="O488" s="55">
        <f t="shared" si="28"/>
        <v>6</v>
      </c>
      <c r="P488" s="55" t="str">
        <f t="shared" si="26"/>
        <v>20626</v>
      </c>
      <c r="Q488" s="55">
        <v>488</v>
      </c>
    </row>
    <row r="489" spans="14:17" x14ac:dyDescent="0.15">
      <c r="N489" s="55">
        <f t="shared" si="27"/>
        <v>2062</v>
      </c>
      <c r="O489" s="55">
        <f t="shared" si="28"/>
        <v>7</v>
      </c>
      <c r="P489" s="55" t="str">
        <f t="shared" si="26"/>
        <v>20627</v>
      </c>
      <c r="Q489" s="55">
        <v>489</v>
      </c>
    </row>
    <row r="490" spans="14:17" x14ac:dyDescent="0.15">
      <c r="N490" s="55">
        <f t="shared" si="27"/>
        <v>2062</v>
      </c>
      <c r="O490" s="55">
        <f t="shared" si="28"/>
        <v>8</v>
      </c>
      <c r="P490" s="55" t="str">
        <f t="shared" si="26"/>
        <v>20628</v>
      </c>
      <c r="Q490" s="55">
        <v>490</v>
      </c>
    </row>
    <row r="491" spans="14:17" x14ac:dyDescent="0.15">
      <c r="N491" s="55">
        <f t="shared" si="27"/>
        <v>2062</v>
      </c>
      <c r="O491" s="55">
        <f t="shared" si="28"/>
        <v>9</v>
      </c>
      <c r="P491" s="55" t="str">
        <f t="shared" si="26"/>
        <v>20629</v>
      </c>
      <c r="Q491" s="55">
        <v>491</v>
      </c>
    </row>
    <row r="492" spans="14:17" x14ac:dyDescent="0.15">
      <c r="N492" s="55">
        <f t="shared" si="27"/>
        <v>2062</v>
      </c>
      <c r="O492" s="55">
        <f t="shared" si="28"/>
        <v>10</v>
      </c>
      <c r="P492" s="55" t="str">
        <f t="shared" si="26"/>
        <v>206210</v>
      </c>
      <c r="Q492" s="55">
        <v>492</v>
      </c>
    </row>
    <row r="493" spans="14:17" x14ac:dyDescent="0.15">
      <c r="N493" s="55">
        <f t="shared" si="27"/>
        <v>2062</v>
      </c>
      <c r="O493" s="55">
        <f t="shared" si="28"/>
        <v>11</v>
      </c>
      <c r="P493" s="55" t="str">
        <f t="shared" si="26"/>
        <v>206211</v>
      </c>
      <c r="Q493" s="55">
        <v>493</v>
      </c>
    </row>
    <row r="494" spans="14:17" x14ac:dyDescent="0.15">
      <c r="N494" s="55">
        <f t="shared" si="27"/>
        <v>2062</v>
      </c>
      <c r="O494" s="55">
        <f t="shared" si="28"/>
        <v>12</v>
      </c>
      <c r="P494" s="55" t="str">
        <f t="shared" si="26"/>
        <v>206212</v>
      </c>
      <c r="Q494" s="55">
        <v>494</v>
      </c>
    </row>
    <row r="495" spans="14:17" x14ac:dyDescent="0.15">
      <c r="N495" s="55">
        <f t="shared" si="27"/>
        <v>2063</v>
      </c>
      <c r="O495" s="55">
        <f t="shared" si="28"/>
        <v>1</v>
      </c>
      <c r="P495" s="55" t="str">
        <f t="shared" si="26"/>
        <v>20631</v>
      </c>
      <c r="Q495" s="55">
        <v>495</v>
      </c>
    </row>
    <row r="496" spans="14:17" x14ac:dyDescent="0.15">
      <c r="N496" s="55">
        <f t="shared" si="27"/>
        <v>2063</v>
      </c>
      <c r="O496" s="55">
        <f t="shared" si="28"/>
        <v>2</v>
      </c>
      <c r="P496" s="55" t="str">
        <f t="shared" si="26"/>
        <v>20632</v>
      </c>
      <c r="Q496" s="55">
        <v>496</v>
      </c>
    </row>
    <row r="497" spans="14:17" x14ac:dyDescent="0.15">
      <c r="N497" s="55">
        <f t="shared" si="27"/>
        <v>2063</v>
      </c>
      <c r="O497" s="55">
        <f t="shared" si="28"/>
        <v>3</v>
      </c>
      <c r="P497" s="55" t="str">
        <f t="shared" si="26"/>
        <v>20633</v>
      </c>
      <c r="Q497" s="55">
        <v>497</v>
      </c>
    </row>
    <row r="498" spans="14:17" x14ac:dyDescent="0.15">
      <c r="N498" s="55">
        <f t="shared" si="27"/>
        <v>2063</v>
      </c>
      <c r="O498" s="55">
        <f t="shared" si="28"/>
        <v>4</v>
      </c>
      <c r="P498" s="55" t="str">
        <f t="shared" si="26"/>
        <v>20634</v>
      </c>
      <c r="Q498" s="55">
        <v>498</v>
      </c>
    </row>
    <row r="499" spans="14:17" x14ac:dyDescent="0.15">
      <c r="N499" s="55">
        <f t="shared" si="27"/>
        <v>2063</v>
      </c>
      <c r="O499" s="55">
        <f t="shared" si="28"/>
        <v>5</v>
      </c>
      <c r="P499" s="55" t="str">
        <f t="shared" si="26"/>
        <v>20635</v>
      </c>
      <c r="Q499" s="55">
        <v>499</v>
      </c>
    </row>
    <row r="500" spans="14:17" x14ac:dyDescent="0.15">
      <c r="N500" s="55">
        <f t="shared" si="27"/>
        <v>2063</v>
      </c>
      <c r="O500" s="55">
        <f t="shared" si="28"/>
        <v>6</v>
      </c>
      <c r="P500" s="55" t="str">
        <f t="shared" si="26"/>
        <v>20636</v>
      </c>
      <c r="Q500" s="55">
        <v>500</v>
      </c>
    </row>
    <row r="501" spans="14:17" x14ac:dyDescent="0.15">
      <c r="N501" s="55">
        <f t="shared" si="27"/>
        <v>2063</v>
      </c>
      <c r="O501" s="55">
        <f t="shared" si="28"/>
        <v>7</v>
      </c>
      <c r="P501" s="55" t="str">
        <f t="shared" si="26"/>
        <v>20637</v>
      </c>
      <c r="Q501" s="55">
        <v>501</v>
      </c>
    </row>
    <row r="502" spans="14:17" x14ac:dyDescent="0.15">
      <c r="N502" s="55">
        <f t="shared" si="27"/>
        <v>2063</v>
      </c>
      <c r="O502" s="55">
        <f t="shared" si="28"/>
        <v>8</v>
      </c>
      <c r="P502" s="55" t="str">
        <f t="shared" si="26"/>
        <v>20638</v>
      </c>
      <c r="Q502" s="55">
        <v>502</v>
      </c>
    </row>
    <row r="503" spans="14:17" x14ac:dyDescent="0.15">
      <c r="N503" s="55">
        <f t="shared" si="27"/>
        <v>2063</v>
      </c>
      <c r="O503" s="55">
        <f t="shared" si="28"/>
        <v>9</v>
      </c>
      <c r="P503" s="55" t="str">
        <f t="shared" si="26"/>
        <v>20639</v>
      </c>
      <c r="Q503" s="55">
        <v>503</v>
      </c>
    </row>
    <row r="504" spans="14:17" x14ac:dyDescent="0.15">
      <c r="N504" s="55">
        <f t="shared" si="27"/>
        <v>2063</v>
      </c>
      <c r="O504" s="55">
        <f t="shared" si="28"/>
        <v>10</v>
      </c>
      <c r="P504" s="55" t="str">
        <f t="shared" si="26"/>
        <v>206310</v>
      </c>
      <c r="Q504" s="55">
        <v>504</v>
      </c>
    </row>
    <row r="505" spans="14:17" x14ac:dyDescent="0.15">
      <c r="N505" s="55">
        <f t="shared" si="27"/>
        <v>2063</v>
      </c>
      <c r="O505" s="55">
        <f t="shared" si="28"/>
        <v>11</v>
      </c>
      <c r="P505" s="55" t="str">
        <f t="shared" si="26"/>
        <v>206311</v>
      </c>
      <c r="Q505" s="55">
        <v>505</v>
      </c>
    </row>
    <row r="506" spans="14:17" x14ac:dyDescent="0.15">
      <c r="N506" s="55">
        <f t="shared" si="27"/>
        <v>2063</v>
      </c>
      <c r="O506" s="55">
        <f t="shared" si="28"/>
        <v>12</v>
      </c>
      <c r="P506" s="55" t="str">
        <f t="shared" si="26"/>
        <v>206312</v>
      </c>
      <c r="Q506" s="55">
        <v>506</v>
      </c>
    </row>
    <row r="507" spans="14:17" x14ac:dyDescent="0.15">
      <c r="N507" s="55">
        <f t="shared" si="27"/>
        <v>2064</v>
      </c>
      <c r="O507" s="55">
        <f t="shared" si="28"/>
        <v>1</v>
      </c>
      <c r="P507" s="55" t="str">
        <f t="shared" si="26"/>
        <v>20641</v>
      </c>
      <c r="Q507" s="55">
        <v>507</v>
      </c>
    </row>
    <row r="508" spans="14:17" x14ac:dyDescent="0.15">
      <c r="N508" s="55">
        <f t="shared" si="27"/>
        <v>2064</v>
      </c>
      <c r="O508" s="55">
        <f t="shared" si="28"/>
        <v>2</v>
      </c>
      <c r="P508" s="55" t="str">
        <f t="shared" si="26"/>
        <v>20642</v>
      </c>
      <c r="Q508" s="55">
        <v>508</v>
      </c>
    </row>
    <row r="509" spans="14:17" x14ac:dyDescent="0.15">
      <c r="N509" s="55">
        <f t="shared" si="27"/>
        <v>2064</v>
      </c>
      <c r="O509" s="55">
        <f t="shared" si="28"/>
        <v>3</v>
      </c>
      <c r="P509" s="55" t="str">
        <f t="shared" si="26"/>
        <v>20643</v>
      </c>
      <c r="Q509" s="55">
        <v>509</v>
      </c>
    </row>
    <row r="510" spans="14:17" x14ac:dyDescent="0.15">
      <c r="N510" s="55">
        <f t="shared" si="27"/>
        <v>2064</v>
      </c>
      <c r="O510" s="55">
        <f t="shared" si="28"/>
        <v>4</v>
      </c>
      <c r="P510" s="55" t="str">
        <f t="shared" si="26"/>
        <v>20644</v>
      </c>
      <c r="Q510" s="55">
        <v>510</v>
      </c>
    </row>
    <row r="511" spans="14:17" x14ac:dyDescent="0.15">
      <c r="N511" s="55">
        <f t="shared" si="27"/>
        <v>2064</v>
      </c>
      <c r="O511" s="55">
        <f t="shared" si="28"/>
        <v>5</v>
      </c>
      <c r="P511" s="55" t="str">
        <f t="shared" si="26"/>
        <v>20645</v>
      </c>
      <c r="Q511" s="55">
        <v>511</v>
      </c>
    </row>
    <row r="512" spans="14:17" x14ac:dyDescent="0.15">
      <c r="N512" s="55">
        <f t="shared" si="27"/>
        <v>2064</v>
      </c>
      <c r="O512" s="55">
        <f t="shared" si="28"/>
        <v>6</v>
      </c>
      <c r="P512" s="55" t="str">
        <f t="shared" si="26"/>
        <v>20646</v>
      </c>
      <c r="Q512" s="55">
        <v>512</v>
      </c>
    </row>
    <row r="513" spans="14:17" x14ac:dyDescent="0.15">
      <c r="N513" s="55">
        <f t="shared" si="27"/>
        <v>2064</v>
      </c>
      <c r="O513" s="55">
        <f t="shared" si="28"/>
        <v>7</v>
      </c>
      <c r="P513" s="55" t="str">
        <f t="shared" si="26"/>
        <v>20647</v>
      </c>
      <c r="Q513" s="55">
        <v>513</v>
      </c>
    </row>
    <row r="514" spans="14:17" x14ac:dyDescent="0.15">
      <c r="N514" s="55">
        <f t="shared" si="27"/>
        <v>2064</v>
      </c>
      <c r="O514" s="55">
        <f t="shared" si="28"/>
        <v>8</v>
      </c>
      <c r="P514" s="55" t="str">
        <f t="shared" ref="P514:P577" si="29">N514&amp;O514</f>
        <v>20648</v>
      </c>
      <c r="Q514" s="55">
        <v>514</v>
      </c>
    </row>
    <row r="515" spans="14:17" x14ac:dyDescent="0.15">
      <c r="N515" s="55">
        <f t="shared" si="27"/>
        <v>2064</v>
      </c>
      <c r="O515" s="55">
        <f t="shared" si="28"/>
        <v>9</v>
      </c>
      <c r="P515" s="55" t="str">
        <f t="shared" si="29"/>
        <v>20649</v>
      </c>
      <c r="Q515" s="55">
        <v>515</v>
      </c>
    </row>
    <row r="516" spans="14:17" x14ac:dyDescent="0.15">
      <c r="N516" s="55">
        <f t="shared" si="27"/>
        <v>2064</v>
      </c>
      <c r="O516" s="55">
        <f t="shared" si="28"/>
        <v>10</v>
      </c>
      <c r="P516" s="55" t="str">
        <f t="shared" si="29"/>
        <v>206410</v>
      </c>
      <c r="Q516" s="55">
        <v>516</v>
      </c>
    </row>
    <row r="517" spans="14:17" x14ac:dyDescent="0.15">
      <c r="N517" s="55">
        <f t="shared" si="27"/>
        <v>2064</v>
      </c>
      <c r="O517" s="55">
        <f t="shared" si="28"/>
        <v>11</v>
      </c>
      <c r="P517" s="55" t="str">
        <f t="shared" si="29"/>
        <v>206411</v>
      </c>
      <c r="Q517" s="55">
        <v>517</v>
      </c>
    </row>
    <row r="518" spans="14:17" x14ac:dyDescent="0.15">
      <c r="N518" s="55">
        <f t="shared" si="27"/>
        <v>2064</v>
      </c>
      <c r="O518" s="55">
        <f t="shared" si="28"/>
        <v>12</v>
      </c>
      <c r="P518" s="55" t="str">
        <f t="shared" si="29"/>
        <v>206412</v>
      </c>
      <c r="Q518" s="55">
        <v>518</v>
      </c>
    </row>
    <row r="519" spans="14:17" x14ac:dyDescent="0.15">
      <c r="N519" s="55">
        <f t="shared" si="27"/>
        <v>2065</v>
      </c>
      <c r="O519" s="55">
        <f t="shared" si="28"/>
        <v>1</v>
      </c>
      <c r="P519" s="55" t="str">
        <f t="shared" si="29"/>
        <v>20651</v>
      </c>
      <c r="Q519" s="55">
        <v>519</v>
      </c>
    </row>
    <row r="520" spans="14:17" x14ac:dyDescent="0.15">
      <c r="N520" s="55">
        <f t="shared" si="27"/>
        <v>2065</v>
      </c>
      <c r="O520" s="55">
        <f t="shared" si="28"/>
        <v>2</v>
      </c>
      <c r="P520" s="55" t="str">
        <f t="shared" si="29"/>
        <v>20652</v>
      </c>
      <c r="Q520" s="55">
        <v>520</v>
      </c>
    </row>
    <row r="521" spans="14:17" x14ac:dyDescent="0.15">
      <c r="N521" s="55">
        <f t="shared" si="27"/>
        <v>2065</v>
      </c>
      <c r="O521" s="55">
        <f t="shared" si="28"/>
        <v>3</v>
      </c>
      <c r="P521" s="55" t="str">
        <f t="shared" si="29"/>
        <v>20653</v>
      </c>
      <c r="Q521" s="55">
        <v>521</v>
      </c>
    </row>
    <row r="522" spans="14:17" x14ac:dyDescent="0.15">
      <c r="N522" s="55">
        <f t="shared" si="27"/>
        <v>2065</v>
      </c>
      <c r="O522" s="55">
        <f t="shared" si="28"/>
        <v>4</v>
      </c>
      <c r="P522" s="55" t="str">
        <f t="shared" si="29"/>
        <v>20654</v>
      </c>
      <c r="Q522" s="55">
        <v>522</v>
      </c>
    </row>
    <row r="523" spans="14:17" x14ac:dyDescent="0.15">
      <c r="N523" s="55">
        <f t="shared" si="27"/>
        <v>2065</v>
      </c>
      <c r="O523" s="55">
        <f t="shared" si="28"/>
        <v>5</v>
      </c>
      <c r="P523" s="55" t="str">
        <f t="shared" si="29"/>
        <v>20655</v>
      </c>
      <c r="Q523" s="55">
        <v>523</v>
      </c>
    </row>
    <row r="524" spans="14:17" x14ac:dyDescent="0.15">
      <c r="N524" s="55">
        <f t="shared" si="27"/>
        <v>2065</v>
      </c>
      <c r="O524" s="55">
        <f t="shared" si="28"/>
        <v>6</v>
      </c>
      <c r="P524" s="55" t="str">
        <f t="shared" si="29"/>
        <v>20656</v>
      </c>
      <c r="Q524" s="55">
        <v>524</v>
      </c>
    </row>
    <row r="525" spans="14:17" x14ac:dyDescent="0.15">
      <c r="N525" s="55">
        <f t="shared" si="27"/>
        <v>2065</v>
      </c>
      <c r="O525" s="55">
        <f t="shared" si="28"/>
        <v>7</v>
      </c>
      <c r="P525" s="55" t="str">
        <f t="shared" si="29"/>
        <v>20657</v>
      </c>
      <c r="Q525" s="55">
        <v>525</v>
      </c>
    </row>
    <row r="526" spans="14:17" x14ac:dyDescent="0.15">
      <c r="N526" s="55">
        <f t="shared" si="27"/>
        <v>2065</v>
      </c>
      <c r="O526" s="55">
        <f t="shared" si="28"/>
        <v>8</v>
      </c>
      <c r="P526" s="55" t="str">
        <f t="shared" si="29"/>
        <v>20658</v>
      </c>
      <c r="Q526" s="55">
        <v>526</v>
      </c>
    </row>
    <row r="527" spans="14:17" x14ac:dyDescent="0.15">
      <c r="N527" s="55">
        <f t="shared" si="27"/>
        <v>2065</v>
      </c>
      <c r="O527" s="55">
        <f t="shared" si="28"/>
        <v>9</v>
      </c>
      <c r="P527" s="55" t="str">
        <f t="shared" si="29"/>
        <v>20659</v>
      </c>
      <c r="Q527" s="55">
        <v>527</v>
      </c>
    </row>
    <row r="528" spans="14:17" x14ac:dyDescent="0.15">
      <c r="N528" s="55">
        <f t="shared" si="27"/>
        <v>2065</v>
      </c>
      <c r="O528" s="55">
        <f t="shared" si="28"/>
        <v>10</v>
      </c>
      <c r="P528" s="55" t="str">
        <f t="shared" si="29"/>
        <v>206510</v>
      </c>
      <c r="Q528" s="55">
        <v>528</v>
      </c>
    </row>
    <row r="529" spans="14:17" x14ac:dyDescent="0.15">
      <c r="N529" s="55">
        <f t="shared" si="27"/>
        <v>2065</v>
      </c>
      <c r="O529" s="55">
        <f t="shared" si="28"/>
        <v>11</v>
      </c>
      <c r="P529" s="55" t="str">
        <f t="shared" si="29"/>
        <v>206511</v>
      </c>
      <c r="Q529" s="55">
        <v>529</v>
      </c>
    </row>
    <row r="530" spans="14:17" x14ac:dyDescent="0.15">
      <c r="N530" s="55">
        <f t="shared" si="27"/>
        <v>2065</v>
      </c>
      <c r="O530" s="55">
        <f t="shared" si="28"/>
        <v>12</v>
      </c>
      <c r="P530" s="55" t="str">
        <f t="shared" si="29"/>
        <v>206512</v>
      </c>
      <c r="Q530" s="55">
        <v>530</v>
      </c>
    </row>
    <row r="531" spans="14:17" x14ac:dyDescent="0.15">
      <c r="N531" s="55">
        <f t="shared" si="27"/>
        <v>2066</v>
      </c>
      <c r="O531" s="55">
        <f t="shared" si="28"/>
        <v>1</v>
      </c>
      <c r="P531" s="55" t="str">
        <f t="shared" si="29"/>
        <v>20661</v>
      </c>
      <c r="Q531" s="55">
        <v>531</v>
      </c>
    </row>
    <row r="532" spans="14:17" x14ac:dyDescent="0.15">
      <c r="N532" s="55">
        <f t="shared" si="27"/>
        <v>2066</v>
      </c>
      <c r="O532" s="55">
        <f t="shared" si="28"/>
        <v>2</v>
      </c>
      <c r="P532" s="55" t="str">
        <f t="shared" si="29"/>
        <v>20662</v>
      </c>
      <c r="Q532" s="55">
        <v>532</v>
      </c>
    </row>
    <row r="533" spans="14:17" x14ac:dyDescent="0.15">
      <c r="N533" s="55">
        <f t="shared" si="27"/>
        <v>2066</v>
      </c>
      <c r="O533" s="55">
        <f t="shared" si="28"/>
        <v>3</v>
      </c>
      <c r="P533" s="55" t="str">
        <f t="shared" si="29"/>
        <v>20663</v>
      </c>
      <c r="Q533" s="55">
        <v>533</v>
      </c>
    </row>
    <row r="534" spans="14:17" x14ac:dyDescent="0.15">
      <c r="N534" s="55">
        <f t="shared" si="27"/>
        <v>2066</v>
      </c>
      <c r="O534" s="55">
        <f t="shared" si="28"/>
        <v>4</v>
      </c>
      <c r="P534" s="55" t="str">
        <f t="shared" si="29"/>
        <v>20664</v>
      </c>
      <c r="Q534" s="55">
        <v>534</v>
      </c>
    </row>
    <row r="535" spans="14:17" x14ac:dyDescent="0.15">
      <c r="N535" s="55">
        <f t="shared" si="27"/>
        <v>2066</v>
      </c>
      <c r="O535" s="55">
        <f t="shared" si="28"/>
        <v>5</v>
      </c>
      <c r="P535" s="55" t="str">
        <f t="shared" si="29"/>
        <v>20665</v>
      </c>
      <c r="Q535" s="55">
        <v>535</v>
      </c>
    </row>
    <row r="536" spans="14:17" x14ac:dyDescent="0.15">
      <c r="N536" s="55">
        <f t="shared" si="27"/>
        <v>2066</v>
      </c>
      <c r="O536" s="55">
        <f t="shared" si="28"/>
        <v>6</v>
      </c>
      <c r="P536" s="55" t="str">
        <f t="shared" si="29"/>
        <v>20666</v>
      </c>
      <c r="Q536" s="55">
        <v>536</v>
      </c>
    </row>
    <row r="537" spans="14:17" x14ac:dyDescent="0.15">
      <c r="N537" s="55">
        <f t="shared" si="27"/>
        <v>2066</v>
      </c>
      <c r="O537" s="55">
        <f t="shared" si="28"/>
        <v>7</v>
      </c>
      <c r="P537" s="55" t="str">
        <f t="shared" si="29"/>
        <v>20667</v>
      </c>
      <c r="Q537" s="55">
        <v>537</v>
      </c>
    </row>
    <row r="538" spans="14:17" x14ac:dyDescent="0.15">
      <c r="N538" s="55">
        <f t="shared" si="27"/>
        <v>2066</v>
      </c>
      <c r="O538" s="55">
        <f t="shared" si="28"/>
        <v>8</v>
      </c>
      <c r="P538" s="55" t="str">
        <f t="shared" si="29"/>
        <v>20668</v>
      </c>
      <c r="Q538" s="55">
        <v>538</v>
      </c>
    </row>
    <row r="539" spans="14:17" x14ac:dyDescent="0.15">
      <c r="N539" s="55">
        <f t="shared" si="27"/>
        <v>2066</v>
      </c>
      <c r="O539" s="55">
        <f t="shared" si="28"/>
        <v>9</v>
      </c>
      <c r="P539" s="55" t="str">
        <f t="shared" si="29"/>
        <v>20669</v>
      </c>
      <c r="Q539" s="55">
        <v>539</v>
      </c>
    </row>
    <row r="540" spans="14:17" x14ac:dyDescent="0.15">
      <c r="N540" s="55">
        <f t="shared" ref="N540:N603" si="30">IF(O540=1,N539+1,N539)</f>
        <v>2066</v>
      </c>
      <c r="O540" s="55">
        <f t="shared" ref="O540:O603" si="31">IF(O539=12,1,O539+1)</f>
        <v>10</v>
      </c>
      <c r="P540" s="55" t="str">
        <f t="shared" si="29"/>
        <v>206610</v>
      </c>
      <c r="Q540" s="55">
        <v>540</v>
      </c>
    </row>
    <row r="541" spans="14:17" x14ac:dyDescent="0.15">
      <c r="N541" s="55">
        <f t="shared" si="30"/>
        <v>2066</v>
      </c>
      <c r="O541" s="55">
        <f t="shared" si="31"/>
        <v>11</v>
      </c>
      <c r="P541" s="55" t="str">
        <f t="shared" si="29"/>
        <v>206611</v>
      </c>
      <c r="Q541" s="55">
        <v>541</v>
      </c>
    </row>
    <row r="542" spans="14:17" x14ac:dyDescent="0.15">
      <c r="N542" s="55">
        <f t="shared" si="30"/>
        <v>2066</v>
      </c>
      <c r="O542" s="55">
        <f t="shared" si="31"/>
        <v>12</v>
      </c>
      <c r="P542" s="55" t="str">
        <f t="shared" si="29"/>
        <v>206612</v>
      </c>
      <c r="Q542" s="55">
        <v>542</v>
      </c>
    </row>
    <row r="543" spans="14:17" x14ac:dyDescent="0.15">
      <c r="N543" s="55">
        <f t="shared" si="30"/>
        <v>2067</v>
      </c>
      <c r="O543" s="55">
        <f t="shared" si="31"/>
        <v>1</v>
      </c>
      <c r="P543" s="55" t="str">
        <f t="shared" si="29"/>
        <v>20671</v>
      </c>
      <c r="Q543" s="55">
        <v>543</v>
      </c>
    </row>
    <row r="544" spans="14:17" x14ac:dyDescent="0.15">
      <c r="N544" s="55">
        <f t="shared" si="30"/>
        <v>2067</v>
      </c>
      <c r="O544" s="55">
        <f t="shared" si="31"/>
        <v>2</v>
      </c>
      <c r="P544" s="55" t="str">
        <f t="shared" si="29"/>
        <v>20672</v>
      </c>
      <c r="Q544" s="55">
        <v>544</v>
      </c>
    </row>
    <row r="545" spans="14:17" x14ac:dyDescent="0.15">
      <c r="N545" s="55">
        <f t="shared" si="30"/>
        <v>2067</v>
      </c>
      <c r="O545" s="55">
        <f t="shared" si="31"/>
        <v>3</v>
      </c>
      <c r="P545" s="55" t="str">
        <f t="shared" si="29"/>
        <v>20673</v>
      </c>
      <c r="Q545" s="55">
        <v>545</v>
      </c>
    </row>
    <row r="546" spans="14:17" x14ac:dyDescent="0.15">
      <c r="N546" s="55">
        <f t="shared" si="30"/>
        <v>2067</v>
      </c>
      <c r="O546" s="55">
        <f t="shared" si="31"/>
        <v>4</v>
      </c>
      <c r="P546" s="55" t="str">
        <f t="shared" si="29"/>
        <v>20674</v>
      </c>
      <c r="Q546" s="55">
        <v>546</v>
      </c>
    </row>
    <row r="547" spans="14:17" x14ac:dyDescent="0.15">
      <c r="N547" s="55">
        <f t="shared" si="30"/>
        <v>2067</v>
      </c>
      <c r="O547" s="55">
        <f t="shared" si="31"/>
        <v>5</v>
      </c>
      <c r="P547" s="55" t="str">
        <f t="shared" si="29"/>
        <v>20675</v>
      </c>
      <c r="Q547" s="55">
        <v>547</v>
      </c>
    </row>
    <row r="548" spans="14:17" x14ac:dyDescent="0.15">
      <c r="N548" s="55">
        <f t="shared" si="30"/>
        <v>2067</v>
      </c>
      <c r="O548" s="55">
        <f t="shared" si="31"/>
        <v>6</v>
      </c>
      <c r="P548" s="55" t="str">
        <f t="shared" si="29"/>
        <v>20676</v>
      </c>
      <c r="Q548" s="55">
        <v>548</v>
      </c>
    </row>
    <row r="549" spans="14:17" x14ac:dyDescent="0.15">
      <c r="N549" s="55">
        <f t="shared" si="30"/>
        <v>2067</v>
      </c>
      <c r="O549" s="55">
        <f t="shared" si="31"/>
        <v>7</v>
      </c>
      <c r="P549" s="55" t="str">
        <f t="shared" si="29"/>
        <v>20677</v>
      </c>
      <c r="Q549" s="55">
        <v>549</v>
      </c>
    </row>
    <row r="550" spans="14:17" x14ac:dyDescent="0.15">
      <c r="N550" s="55">
        <f t="shared" si="30"/>
        <v>2067</v>
      </c>
      <c r="O550" s="55">
        <f t="shared" si="31"/>
        <v>8</v>
      </c>
      <c r="P550" s="55" t="str">
        <f t="shared" si="29"/>
        <v>20678</v>
      </c>
      <c r="Q550" s="55">
        <v>550</v>
      </c>
    </row>
    <row r="551" spans="14:17" x14ac:dyDescent="0.15">
      <c r="N551" s="55">
        <f t="shared" si="30"/>
        <v>2067</v>
      </c>
      <c r="O551" s="55">
        <f t="shared" si="31"/>
        <v>9</v>
      </c>
      <c r="P551" s="55" t="str">
        <f t="shared" si="29"/>
        <v>20679</v>
      </c>
      <c r="Q551" s="55">
        <v>551</v>
      </c>
    </row>
    <row r="552" spans="14:17" x14ac:dyDescent="0.15">
      <c r="N552" s="55">
        <f t="shared" si="30"/>
        <v>2067</v>
      </c>
      <c r="O552" s="55">
        <f t="shared" si="31"/>
        <v>10</v>
      </c>
      <c r="P552" s="55" t="str">
        <f t="shared" si="29"/>
        <v>206710</v>
      </c>
      <c r="Q552" s="55">
        <v>552</v>
      </c>
    </row>
    <row r="553" spans="14:17" x14ac:dyDescent="0.15">
      <c r="N553" s="55">
        <f t="shared" si="30"/>
        <v>2067</v>
      </c>
      <c r="O553" s="55">
        <f t="shared" si="31"/>
        <v>11</v>
      </c>
      <c r="P553" s="55" t="str">
        <f t="shared" si="29"/>
        <v>206711</v>
      </c>
      <c r="Q553" s="55">
        <v>553</v>
      </c>
    </row>
    <row r="554" spans="14:17" x14ac:dyDescent="0.15">
      <c r="N554" s="55">
        <f t="shared" si="30"/>
        <v>2067</v>
      </c>
      <c r="O554" s="55">
        <f t="shared" si="31"/>
        <v>12</v>
      </c>
      <c r="P554" s="55" t="str">
        <f t="shared" si="29"/>
        <v>206712</v>
      </c>
      <c r="Q554" s="55">
        <v>554</v>
      </c>
    </row>
    <row r="555" spans="14:17" x14ac:dyDescent="0.15">
      <c r="N555" s="55">
        <f t="shared" si="30"/>
        <v>2068</v>
      </c>
      <c r="O555" s="55">
        <f t="shared" si="31"/>
        <v>1</v>
      </c>
      <c r="P555" s="55" t="str">
        <f t="shared" si="29"/>
        <v>20681</v>
      </c>
      <c r="Q555" s="55">
        <v>555</v>
      </c>
    </row>
    <row r="556" spans="14:17" x14ac:dyDescent="0.15">
      <c r="N556" s="55">
        <f t="shared" si="30"/>
        <v>2068</v>
      </c>
      <c r="O556" s="55">
        <f t="shared" si="31"/>
        <v>2</v>
      </c>
      <c r="P556" s="55" t="str">
        <f t="shared" si="29"/>
        <v>20682</v>
      </c>
      <c r="Q556" s="55">
        <v>556</v>
      </c>
    </row>
    <row r="557" spans="14:17" x14ac:dyDescent="0.15">
      <c r="N557" s="55">
        <f t="shared" si="30"/>
        <v>2068</v>
      </c>
      <c r="O557" s="55">
        <f t="shared" si="31"/>
        <v>3</v>
      </c>
      <c r="P557" s="55" t="str">
        <f t="shared" si="29"/>
        <v>20683</v>
      </c>
      <c r="Q557" s="55">
        <v>557</v>
      </c>
    </row>
    <row r="558" spans="14:17" x14ac:dyDescent="0.15">
      <c r="N558" s="55">
        <f t="shared" si="30"/>
        <v>2068</v>
      </c>
      <c r="O558" s="55">
        <f t="shared" si="31"/>
        <v>4</v>
      </c>
      <c r="P558" s="55" t="str">
        <f t="shared" si="29"/>
        <v>20684</v>
      </c>
      <c r="Q558" s="55">
        <v>558</v>
      </c>
    </row>
    <row r="559" spans="14:17" x14ac:dyDescent="0.15">
      <c r="N559" s="55">
        <f t="shared" si="30"/>
        <v>2068</v>
      </c>
      <c r="O559" s="55">
        <f t="shared" si="31"/>
        <v>5</v>
      </c>
      <c r="P559" s="55" t="str">
        <f t="shared" si="29"/>
        <v>20685</v>
      </c>
      <c r="Q559" s="55">
        <v>559</v>
      </c>
    </row>
    <row r="560" spans="14:17" x14ac:dyDescent="0.15">
      <c r="N560" s="55">
        <f t="shared" si="30"/>
        <v>2068</v>
      </c>
      <c r="O560" s="55">
        <f t="shared" si="31"/>
        <v>6</v>
      </c>
      <c r="P560" s="55" t="str">
        <f t="shared" si="29"/>
        <v>20686</v>
      </c>
      <c r="Q560" s="55">
        <v>560</v>
      </c>
    </row>
    <row r="561" spans="14:17" x14ac:dyDescent="0.15">
      <c r="N561" s="55">
        <f t="shared" si="30"/>
        <v>2068</v>
      </c>
      <c r="O561" s="55">
        <f t="shared" si="31"/>
        <v>7</v>
      </c>
      <c r="P561" s="55" t="str">
        <f t="shared" si="29"/>
        <v>20687</v>
      </c>
      <c r="Q561" s="55">
        <v>561</v>
      </c>
    </row>
    <row r="562" spans="14:17" x14ac:dyDescent="0.15">
      <c r="N562" s="55">
        <f t="shared" si="30"/>
        <v>2068</v>
      </c>
      <c r="O562" s="55">
        <f t="shared" si="31"/>
        <v>8</v>
      </c>
      <c r="P562" s="55" t="str">
        <f t="shared" si="29"/>
        <v>20688</v>
      </c>
      <c r="Q562" s="55">
        <v>562</v>
      </c>
    </row>
    <row r="563" spans="14:17" x14ac:dyDescent="0.15">
      <c r="N563" s="55">
        <f t="shared" si="30"/>
        <v>2068</v>
      </c>
      <c r="O563" s="55">
        <f t="shared" si="31"/>
        <v>9</v>
      </c>
      <c r="P563" s="55" t="str">
        <f t="shared" si="29"/>
        <v>20689</v>
      </c>
      <c r="Q563" s="55">
        <v>563</v>
      </c>
    </row>
    <row r="564" spans="14:17" x14ac:dyDescent="0.15">
      <c r="N564" s="55">
        <f t="shared" si="30"/>
        <v>2068</v>
      </c>
      <c r="O564" s="55">
        <f t="shared" si="31"/>
        <v>10</v>
      </c>
      <c r="P564" s="55" t="str">
        <f t="shared" si="29"/>
        <v>206810</v>
      </c>
      <c r="Q564" s="55">
        <v>564</v>
      </c>
    </row>
    <row r="565" spans="14:17" x14ac:dyDescent="0.15">
      <c r="N565" s="55">
        <f t="shared" si="30"/>
        <v>2068</v>
      </c>
      <c r="O565" s="55">
        <f t="shared" si="31"/>
        <v>11</v>
      </c>
      <c r="P565" s="55" t="str">
        <f t="shared" si="29"/>
        <v>206811</v>
      </c>
      <c r="Q565" s="55">
        <v>565</v>
      </c>
    </row>
    <row r="566" spans="14:17" x14ac:dyDescent="0.15">
      <c r="N566" s="55">
        <f t="shared" si="30"/>
        <v>2068</v>
      </c>
      <c r="O566" s="55">
        <f t="shared" si="31"/>
        <v>12</v>
      </c>
      <c r="P566" s="55" t="str">
        <f t="shared" si="29"/>
        <v>206812</v>
      </c>
      <c r="Q566" s="55">
        <v>566</v>
      </c>
    </row>
    <row r="567" spans="14:17" x14ac:dyDescent="0.15">
      <c r="N567" s="55">
        <f t="shared" si="30"/>
        <v>2069</v>
      </c>
      <c r="O567" s="55">
        <f t="shared" si="31"/>
        <v>1</v>
      </c>
      <c r="P567" s="55" t="str">
        <f t="shared" si="29"/>
        <v>20691</v>
      </c>
      <c r="Q567" s="55">
        <v>567</v>
      </c>
    </row>
    <row r="568" spans="14:17" x14ac:dyDescent="0.15">
      <c r="N568" s="55">
        <f t="shared" si="30"/>
        <v>2069</v>
      </c>
      <c r="O568" s="55">
        <f t="shared" si="31"/>
        <v>2</v>
      </c>
      <c r="P568" s="55" t="str">
        <f t="shared" si="29"/>
        <v>20692</v>
      </c>
      <c r="Q568" s="55">
        <v>568</v>
      </c>
    </row>
    <row r="569" spans="14:17" x14ac:dyDescent="0.15">
      <c r="N569" s="55">
        <f t="shared" si="30"/>
        <v>2069</v>
      </c>
      <c r="O569" s="55">
        <f t="shared" si="31"/>
        <v>3</v>
      </c>
      <c r="P569" s="55" t="str">
        <f t="shared" si="29"/>
        <v>20693</v>
      </c>
      <c r="Q569" s="55">
        <v>569</v>
      </c>
    </row>
    <row r="570" spans="14:17" x14ac:dyDescent="0.15">
      <c r="N570" s="55">
        <f t="shared" si="30"/>
        <v>2069</v>
      </c>
      <c r="O570" s="55">
        <f t="shared" si="31"/>
        <v>4</v>
      </c>
      <c r="P570" s="55" t="str">
        <f t="shared" si="29"/>
        <v>20694</v>
      </c>
      <c r="Q570" s="55">
        <v>570</v>
      </c>
    </row>
    <row r="571" spans="14:17" x14ac:dyDescent="0.15">
      <c r="N571" s="55">
        <f t="shared" si="30"/>
        <v>2069</v>
      </c>
      <c r="O571" s="55">
        <f t="shared" si="31"/>
        <v>5</v>
      </c>
      <c r="P571" s="55" t="str">
        <f t="shared" si="29"/>
        <v>20695</v>
      </c>
      <c r="Q571" s="55">
        <v>571</v>
      </c>
    </row>
    <row r="572" spans="14:17" x14ac:dyDescent="0.15">
      <c r="N572" s="55">
        <f t="shared" si="30"/>
        <v>2069</v>
      </c>
      <c r="O572" s="55">
        <f t="shared" si="31"/>
        <v>6</v>
      </c>
      <c r="P572" s="55" t="str">
        <f t="shared" si="29"/>
        <v>20696</v>
      </c>
      <c r="Q572" s="55">
        <v>572</v>
      </c>
    </row>
    <row r="573" spans="14:17" x14ac:dyDescent="0.15">
      <c r="N573" s="55">
        <f t="shared" si="30"/>
        <v>2069</v>
      </c>
      <c r="O573" s="55">
        <f t="shared" si="31"/>
        <v>7</v>
      </c>
      <c r="P573" s="55" t="str">
        <f t="shared" si="29"/>
        <v>20697</v>
      </c>
      <c r="Q573" s="55">
        <v>573</v>
      </c>
    </row>
    <row r="574" spans="14:17" x14ac:dyDescent="0.15">
      <c r="N574" s="55">
        <f t="shared" si="30"/>
        <v>2069</v>
      </c>
      <c r="O574" s="55">
        <f t="shared" si="31"/>
        <v>8</v>
      </c>
      <c r="P574" s="55" t="str">
        <f t="shared" si="29"/>
        <v>20698</v>
      </c>
      <c r="Q574" s="55">
        <v>574</v>
      </c>
    </row>
    <row r="575" spans="14:17" x14ac:dyDescent="0.15">
      <c r="N575" s="55">
        <f t="shared" si="30"/>
        <v>2069</v>
      </c>
      <c r="O575" s="55">
        <f t="shared" si="31"/>
        <v>9</v>
      </c>
      <c r="P575" s="55" t="str">
        <f t="shared" si="29"/>
        <v>20699</v>
      </c>
      <c r="Q575" s="55">
        <v>575</v>
      </c>
    </row>
    <row r="576" spans="14:17" x14ac:dyDescent="0.15">
      <c r="N576" s="55">
        <f t="shared" si="30"/>
        <v>2069</v>
      </c>
      <c r="O576" s="55">
        <f t="shared" si="31"/>
        <v>10</v>
      </c>
      <c r="P576" s="55" t="str">
        <f t="shared" si="29"/>
        <v>206910</v>
      </c>
      <c r="Q576" s="55">
        <v>576</v>
      </c>
    </row>
    <row r="577" spans="14:17" x14ac:dyDescent="0.15">
      <c r="N577" s="55">
        <f t="shared" si="30"/>
        <v>2069</v>
      </c>
      <c r="O577" s="55">
        <f t="shared" si="31"/>
        <v>11</v>
      </c>
      <c r="P577" s="55" t="str">
        <f t="shared" si="29"/>
        <v>206911</v>
      </c>
      <c r="Q577" s="55">
        <v>577</v>
      </c>
    </row>
    <row r="578" spans="14:17" x14ac:dyDescent="0.15">
      <c r="N578" s="55">
        <f t="shared" si="30"/>
        <v>2069</v>
      </c>
      <c r="O578" s="55">
        <f t="shared" si="31"/>
        <v>12</v>
      </c>
      <c r="P578" s="55" t="str">
        <f t="shared" ref="P578:P641" si="32">N578&amp;O578</f>
        <v>206912</v>
      </c>
      <c r="Q578" s="55">
        <v>578</v>
      </c>
    </row>
    <row r="579" spans="14:17" x14ac:dyDescent="0.15">
      <c r="N579" s="55">
        <f t="shared" si="30"/>
        <v>2070</v>
      </c>
      <c r="O579" s="55">
        <f t="shared" si="31"/>
        <v>1</v>
      </c>
      <c r="P579" s="55" t="str">
        <f t="shared" si="32"/>
        <v>20701</v>
      </c>
      <c r="Q579" s="55">
        <v>579</v>
      </c>
    </row>
    <row r="580" spans="14:17" x14ac:dyDescent="0.15">
      <c r="N580" s="55">
        <f t="shared" si="30"/>
        <v>2070</v>
      </c>
      <c r="O580" s="55">
        <f t="shared" si="31"/>
        <v>2</v>
      </c>
      <c r="P580" s="55" t="str">
        <f t="shared" si="32"/>
        <v>20702</v>
      </c>
      <c r="Q580" s="55">
        <v>580</v>
      </c>
    </row>
    <row r="581" spans="14:17" x14ac:dyDescent="0.15">
      <c r="N581" s="55">
        <f t="shared" si="30"/>
        <v>2070</v>
      </c>
      <c r="O581" s="55">
        <f t="shared" si="31"/>
        <v>3</v>
      </c>
      <c r="P581" s="55" t="str">
        <f t="shared" si="32"/>
        <v>20703</v>
      </c>
      <c r="Q581" s="55">
        <v>581</v>
      </c>
    </row>
    <row r="582" spans="14:17" x14ac:dyDescent="0.15">
      <c r="N582" s="55">
        <f t="shared" si="30"/>
        <v>2070</v>
      </c>
      <c r="O582" s="55">
        <f t="shared" si="31"/>
        <v>4</v>
      </c>
      <c r="P582" s="55" t="str">
        <f t="shared" si="32"/>
        <v>20704</v>
      </c>
      <c r="Q582" s="55">
        <v>582</v>
      </c>
    </row>
    <row r="583" spans="14:17" x14ac:dyDescent="0.15">
      <c r="N583" s="55">
        <f t="shared" si="30"/>
        <v>2070</v>
      </c>
      <c r="O583" s="55">
        <f t="shared" si="31"/>
        <v>5</v>
      </c>
      <c r="P583" s="55" t="str">
        <f t="shared" si="32"/>
        <v>20705</v>
      </c>
      <c r="Q583" s="55">
        <v>583</v>
      </c>
    </row>
    <row r="584" spans="14:17" x14ac:dyDescent="0.15">
      <c r="N584" s="55">
        <f t="shared" si="30"/>
        <v>2070</v>
      </c>
      <c r="O584" s="55">
        <f t="shared" si="31"/>
        <v>6</v>
      </c>
      <c r="P584" s="55" t="str">
        <f t="shared" si="32"/>
        <v>20706</v>
      </c>
      <c r="Q584" s="55">
        <v>584</v>
      </c>
    </row>
    <row r="585" spans="14:17" x14ac:dyDescent="0.15">
      <c r="N585" s="55">
        <f t="shared" si="30"/>
        <v>2070</v>
      </c>
      <c r="O585" s="55">
        <f t="shared" si="31"/>
        <v>7</v>
      </c>
      <c r="P585" s="55" t="str">
        <f t="shared" si="32"/>
        <v>20707</v>
      </c>
      <c r="Q585" s="55">
        <v>585</v>
      </c>
    </row>
    <row r="586" spans="14:17" x14ac:dyDescent="0.15">
      <c r="N586" s="55">
        <f t="shared" si="30"/>
        <v>2070</v>
      </c>
      <c r="O586" s="55">
        <f t="shared" si="31"/>
        <v>8</v>
      </c>
      <c r="P586" s="55" t="str">
        <f t="shared" si="32"/>
        <v>20708</v>
      </c>
      <c r="Q586" s="55">
        <v>586</v>
      </c>
    </row>
    <row r="587" spans="14:17" x14ac:dyDescent="0.15">
      <c r="N587" s="55">
        <f t="shared" si="30"/>
        <v>2070</v>
      </c>
      <c r="O587" s="55">
        <f t="shared" si="31"/>
        <v>9</v>
      </c>
      <c r="P587" s="55" t="str">
        <f t="shared" si="32"/>
        <v>20709</v>
      </c>
      <c r="Q587" s="55">
        <v>587</v>
      </c>
    </row>
    <row r="588" spans="14:17" x14ac:dyDescent="0.15">
      <c r="N588" s="55">
        <f t="shared" si="30"/>
        <v>2070</v>
      </c>
      <c r="O588" s="55">
        <f t="shared" si="31"/>
        <v>10</v>
      </c>
      <c r="P588" s="55" t="str">
        <f t="shared" si="32"/>
        <v>207010</v>
      </c>
      <c r="Q588" s="55">
        <v>588</v>
      </c>
    </row>
    <row r="589" spans="14:17" x14ac:dyDescent="0.15">
      <c r="N589" s="55">
        <f t="shared" si="30"/>
        <v>2070</v>
      </c>
      <c r="O589" s="55">
        <f t="shared" si="31"/>
        <v>11</v>
      </c>
      <c r="P589" s="55" t="str">
        <f t="shared" si="32"/>
        <v>207011</v>
      </c>
      <c r="Q589" s="55">
        <v>589</v>
      </c>
    </row>
    <row r="590" spans="14:17" x14ac:dyDescent="0.15">
      <c r="N590" s="55">
        <f t="shared" si="30"/>
        <v>2070</v>
      </c>
      <c r="O590" s="55">
        <f t="shared" si="31"/>
        <v>12</v>
      </c>
      <c r="P590" s="55" t="str">
        <f t="shared" si="32"/>
        <v>207012</v>
      </c>
      <c r="Q590" s="55">
        <v>590</v>
      </c>
    </row>
    <row r="591" spans="14:17" x14ac:dyDescent="0.15">
      <c r="N591" s="55">
        <f t="shared" si="30"/>
        <v>2071</v>
      </c>
      <c r="O591" s="55">
        <f t="shared" si="31"/>
        <v>1</v>
      </c>
      <c r="P591" s="55" t="str">
        <f t="shared" si="32"/>
        <v>20711</v>
      </c>
      <c r="Q591" s="55">
        <v>591</v>
      </c>
    </row>
    <row r="592" spans="14:17" x14ac:dyDescent="0.15">
      <c r="N592" s="55">
        <f t="shared" si="30"/>
        <v>2071</v>
      </c>
      <c r="O592" s="55">
        <f t="shared" si="31"/>
        <v>2</v>
      </c>
      <c r="P592" s="55" t="str">
        <f t="shared" si="32"/>
        <v>20712</v>
      </c>
      <c r="Q592" s="55">
        <v>592</v>
      </c>
    </row>
    <row r="593" spans="14:17" x14ac:dyDescent="0.15">
      <c r="N593" s="55">
        <f t="shared" si="30"/>
        <v>2071</v>
      </c>
      <c r="O593" s="55">
        <f t="shared" si="31"/>
        <v>3</v>
      </c>
      <c r="P593" s="55" t="str">
        <f t="shared" si="32"/>
        <v>20713</v>
      </c>
      <c r="Q593" s="55">
        <v>593</v>
      </c>
    </row>
    <row r="594" spans="14:17" x14ac:dyDescent="0.15">
      <c r="N594" s="55">
        <f t="shared" si="30"/>
        <v>2071</v>
      </c>
      <c r="O594" s="55">
        <f t="shared" si="31"/>
        <v>4</v>
      </c>
      <c r="P594" s="55" t="str">
        <f t="shared" si="32"/>
        <v>20714</v>
      </c>
      <c r="Q594" s="55">
        <v>594</v>
      </c>
    </row>
    <row r="595" spans="14:17" x14ac:dyDescent="0.15">
      <c r="N595" s="55">
        <f t="shared" si="30"/>
        <v>2071</v>
      </c>
      <c r="O595" s="55">
        <f t="shared" si="31"/>
        <v>5</v>
      </c>
      <c r="P595" s="55" t="str">
        <f t="shared" si="32"/>
        <v>20715</v>
      </c>
      <c r="Q595" s="55">
        <v>595</v>
      </c>
    </row>
    <row r="596" spans="14:17" x14ac:dyDescent="0.15">
      <c r="N596" s="55">
        <f t="shared" si="30"/>
        <v>2071</v>
      </c>
      <c r="O596" s="55">
        <f t="shared" si="31"/>
        <v>6</v>
      </c>
      <c r="P596" s="55" t="str">
        <f t="shared" si="32"/>
        <v>20716</v>
      </c>
      <c r="Q596" s="55">
        <v>596</v>
      </c>
    </row>
    <row r="597" spans="14:17" x14ac:dyDescent="0.15">
      <c r="N597" s="55">
        <f t="shared" si="30"/>
        <v>2071</v>
      </c>
      <c r="O597" s="55">
        <f t="shared" si="31"/>
        <v>7</v>
      </c>
      <c r="P597" s="55" t="str">
        <f t="shared" si="32"/>
        <v>20717</v>
      </c>
      <c r="Q597" s="55">
        <v>597</v>
      </c>
    </row>
    <row r="598" spans="14:17" x14ac:dyDescent="0.15">
      <c r="N598" s="55">
        <f t="shared" si="30"/>
        <v>2071</v>
      </c>
      <c r="O598" s="55">
        <f t="shared" si="31"/>
        <v>8</v>
      </c>
      <c r="P598" s="55" t="str">
        <f t="shared" si="32"/>
        <v>20718</v>
      </c>
      <c r="Q598" s="55">
        <v>598</v>
      </c>
    </row>
    <row r="599" spans="14:17" x14ac:dyDescent="0.15">
      <c r="N599" s="55">
        <f t="shared" si="30"/>
        <v>2071</v>
      </c>
      <c r="O599" s="55">
        <f t="shared" si="31"/>
        <v>9</v>
      </c>
      <c r="P599" s="55" t="str">
        <f t="shared" si="32"/>
        <v>20719</v>
      </c>
      <c r="Q599" s="55">
        <v>599</v>
      </c>
    </row>
    <row r="600" spans="14:17" x14ac:dyDescent="0.15">
      <c r="N600" s="55">
        <f t="shared" si="30"/>
        <v>2071</v>
      </c>
      <c r="O600" s="55">
        <f t="shared" si="31"/>
        <v>10</v>
      </c>
      <c r="P600" s="55" t="str">
        <f t="shared" si="32"/>
        <v>207110</v>
      </c>
      <c r="Q600" s="55">
        <v>600</v>
      </c>
    </row>
    <row r="601" spans="14:17" x14ac:dyDescent="0.15">
      <c r="N601" s="55">
        <f t="shared" si="30"/>
        <v>2071</v>
      </c>
      <c r="O601" s="55">
        <f t="shared" si="31"/>
        <v>11</v>
      </c>
      <c r="P601" s="55" t="str">
        <f t="shared" si="32"/>
        <v>207111</v>
      </c>
      <c r="Q601" s="55">
        <v>601</v>
      </c>
    </row>
    <row r="602" spans="14:17" x14ac:dyDescent="0.15">
      <c r="N602" s="55">
        <f t="shared" si="30"/>
        <v>2071</v>
      </c>
      <c r="O602" s="55">
        <f t="shared" si="31"/>
        <v>12</v>
      </c>
      <c r="P602" s="55" t="str">
        <f t="shared" si="32"/>
        <v>207112</v>
      </c>
      <c r="Q602" s="55">
        <v>602</v>
      </c>
    </row>
    <row r="603" spans="14:17" x14ac:dyDescent="0.15">
      <c r="N603" s="55">
        <f t="shared" si="30"/>
        <v>2072</v>
      </c>
      <c r="O603" s="55">
        <f t="shared" si="31"/>
        <v>1</v>
      </c>
      <c r="P603" s="55" t="str">
        <f t="shared" si="32"/>
        <v>20721</v>
      </c>
      <c r="Q603" s="55">
        <v>603</v>
      </c>
    </row>
    <row r="604" spans="14:17" x14ac:dyDescent="0.15">
      <c r="N604" s="55">
        <f t="shared" ref="N604:N607" si="33">IF(O604=1,N603+1,N603)</f>
        <v>2072</v>
      </c>
      <c r="O604" s="55">
        <f t="shared" ref="O604:O607" si="34">IF(O603=12,1,O603+1)</f>
        <v>2</v>
      </c>
      <c r="P604" s="55" t="str">
        <f t="shared" si="32"/>
        <v>20722</v>
      </c>
      <c r="Q604" s="55">
        <v>604</v>
      </c>
    </row>
    <row r="605" spans="14:17" x14ac:dyDescent="0.15">
      <c r="N605" s="55">
        <f t="shared" si="33"/>
        <v>2072</v>
      </c>
      <c r="O605" s="55">
        <f t="shared" si="34"/>
        <v>3</v>
      </c>
      <c r="P605" s="55" t="str">
        <f t="shared" si="32"/>
        <v>20723</v>
      </c>
      <c r="Q605" s="55">
        <v>605</v>
      </c>
    </row>
    <row r="606" spans="14:17" x14ac:dyDescent="0.15">
      <c r="N606" s="55">
        <f t="shared" si="33"/>
        <v>2072</v>
      </c>
      <c r="O606" s="55">
        <f t="shared" si="34"/>
        <v>4</v>
      </c>
      <c r="P606" s="55" t="str">
        <f t="shared" si="32"/>
        <v>20724</v>
      </c>
      <c r="Q606" s="55">
        <v>606</v>
      </c>
    </row>
    <row r="607" spans="14:17" x14ac:dyDescent="0.15">
      <c r="N607" s="55">
        <f t="shared" si="33"/>
        <v>2072</v>
      </c>
      <c r="O607" s="55">
        <f t="shared" si="34"/>
        <v>5</v>
      </c>
      <c r="P607" s="55" t="str">
        <f t="shared" si="32"/>
        <v>20725</v>
      </c>
      <c r="Q607" s="55">
        <v>607</v>
      </c>
    </row>
    <row r="608" spans="14:17" x14ac:dyDescent="0.15">
      <c r="N608" s="55">
        <f t="shared" ref="N608:N671" si="35">IF(O608=1,N607+1,N607)</f>
        <v>2072</v>
      </c>
      <c r="O608" s="55">
        <f t="shared" ref="O608:O671" si="36">IF(O607=12,1,O607+1)</f>
        <v>6</v>
      </c>
      <c r="P608" s="55" t="str">
        <f t="shared" si="32"/>
        <v>20726</v>
      </c>
      <c r="Q608" s="55">
        <v>608</v>
      </c>
    </row>
    <row r="609" spans="14:17" x14ac:dyDescent="0.15">
      <c r="N609" s="55">
        <f t="shared" si="35"/>
        <v>2072</v>
      </c>
      <c r="O609" s="55">
        <f t="shared" si="36"/>
        <v>7</v>
      </c>
      <c r="P609" s="55" t="str">
        <f t="shared" si="32"/>
        <v>20727</v>
      </c>
      <c r="Q609" s="55">
        <v>609</v>
      </c>
    </row>
    <row r="610" spans="14:17" x14ac:dyDescent="0.15">
      <c r="N610" s="55">
        <f t="shared" si="35"/>
        <v>2072</v>
      </c>
      <c r="O610" s="55">
        <f t="shared" si="36"/>
        <v>8</v>
      </c>
      <c r="P610" s="55" t="str">
        <f t="shared" si="32"/>
        <v>20728</v>
      </c>
      <c r="Q610" s="55">
        <v>610</v>
      </c>
    </row>
    <row r="611" spans="14:17" x14ac:dyDescent="0.15">
      <c r="N611" s="55">
        <f t="shared" si="35"/>
        <v>2072</v>
      </c>
      <c r="O611" s="55">
        <f t="shared" si="36"/>
        <v>9</v>
      </c>
      <c r="P611" s="55" t="str">
        <f t="shared" si="32"/>
        <v>20729</v>
      </c>
      <c r="Q611" s="55">
        <v>611</v>
      </c>
    </row>
    <row r="612" spans="14:17" x14ac:dyDescent="0.15">
      <c r="N612" s="55">
        <f t="shared" si="35"/>
        <v>2072</v>
      </c>
      <c r="O612" s="55">
        <f t="shared" si="36"/>
        <v>10</v>
      </c>
      <c r="P612" s="55" t="str">
        <f t="shared" si="32"/>
        <v>207210</v>
      </c>
      <c r="Q612" s="55">
        <v>612</v>
      </c>
    </row>
    <row r="613" spans="14:17" x14ac:dyDescent="0.15">
      <c r="N613" s="55">
        <f t="shared" si="35"/>
        <v>2072</v>
      </c>
      <c r="O613" s="55">
        <f t="shared" si="36"/>
        <v>11</v>
      </c>
      <c r="P613" s="55" t="str">
        <f t="shared" si="32"/>
        <v>207211</v>
      </c>
      <c r="Q613" s="55">
        <v>613</v>
      </c>
    </row>
    <row r="614" spans="14:17" x14ac:dyDescent="0.15">
      <c r="N614" s="55">
        <f t="shared" si="35"/>
        <v>2072</v>
      </c>
      <c r="O614" s="55">
        <f t="shared" si="36"/>
        <v>12</v>
      </c>
      <c r="P614" s="55" t="str">
        <f t="shared" si="32"/>
        <v>207212</v>
      </c>
      <c r="Q614" s="55">
        <v>614</v>
      </c>
    </row>
    <row r="615" spans="14:17" x14ac:dyDescent="0.15">
      <c r="N615" s="55">
        <f t="shared" si="35"/>
        <v>2073</v>
      </c>
      <c r="O615" s="55">
        <f t="shared" si="36"/>
        <v>1</v>
      </c>
      <c r="P615" s="55" t="str">
        <f t="shared" si="32"/>
        <v>20731</v>
      </c>
      <c r="Q615" s="55">
        <v>615</v>
      </c>
    </row>
    <row r="616" spans="14:17" x14ac:dyDescent="0.15">
      <c r="N616" s="55">
        <f t="shared" si="35"/>
        <v>2073</v>
      </c>
      <c r="O616" s="55">
        <f t="shared" si="36"/>
        <v>2</v>
      </c>
      <c r="P616" s="55" t="str">
        <f t="shared" si="32"/>
        <v>20732</v>
      </c>
      <c r="Q616" s="55">
        <v>616</v>
      </c>
    </row>
    <row r="617" spans="14:17" x14ac:dyDescent="0.15">
      <c r="N617" s="55">
        <f t="shared" si="35"/>
        <v>2073</v>
      </c>
      <c r="O617" s="55">
        <f t="shared" si="36"/>
        <v>3</v>
      </c>
      <c r="P617" s="55" t="str">
        <f t="shared" si="32"/>
        <v>20733</v>
      </c>
      <c r="Q617" s="55">
        <v>617</v>
      </c>
    </row>
    <row r="618" spans="14:17" x14ac:dyDescent="0.15">
      <c r="N618" s="55">
        <f t="shared" si="35"/>
        <v>2073</v>
      </c>
      <c r="O618" s="55">
        <f t="shared" si="36"/>
        <v>4</v>
      </c>
      <c r="P618" s="55" t="str">
        <f t="shared" si="32"/>
        <v>20734</v>
      </c>
      <c r="Q618" s="55">
        <v>618</v>
      </c>
    </row>
    <row r="619" spans="14:17" x14ac:dyDescent="0.15">
      <c r="N619" s="55">
        <f t="shared" si="35"/>
        <v>2073</v>
      </c>
      <c r="O619" s="55">
        <f t="shared" si="36"/>
        <v>5</v>
      </c>
      <c r="P619" s="55" t="str">
        <f t="shared" si="32"/>
        <v>20735</v>
      </c>
      <c r="Q619" s="55">
        <v>619</v>
      </c>
    </row>
    <row r="620" spans="14:17" x14ac:dyDescent="0.15">
      <c r="N620" s="55">
        <f t="shared" si="35"/>
        <v>2073</v>
      </c>
      <c r="O620" s="55">
        <f t="shared" si="36"/>
        <v>6</v>
      </c>
      <c r="P620" s="55" t="str">
        <f t="shared" si="32"/>
        <v>20736</v>
      </c>
      <c r="Q620" s="55">
        <v>620</v>
      </c>
    </row>
    <row r="621" spans="14:17" x14ac:dyDescent="0.15">
      <c r="N621" s="55">
        <f t="shared" si="35"/>
        <v>2073</v>
      </c>
      <c r="O621" s="55">
        <f t="shared" si="36"/>
        <v>7</v>
      </c>
      <c r="P621" s="55" t="str">
        <f t="shared" si="32"/>
        <v>20737</v>
      </c>
      <c r="Q621" s="55">
        <v>621</v>
      </c>
    </row>
    <row r="622" spans="14:17" x14ac:dyDescent="0.15">
      <c r="N622" s="55">
        <f t="shared" si="35"/>
        <v>2073</v>
      </c>
      <c r="O622" s="55">
        <f t="shared" si="36"/>
        <v>8</v>
      </c>
      <c r="P622" s="55" t="str">
        <f t="shared" si="32"/>
        <v>20738</v>
      </c>
      <c r="Q622" s="55">
        <v>622</v>
      </c>
    </row>
    <row r="623" spans="14:17" x14ac:dyDescent="0.15">
      <c r="N623" s="55">
        <f t="shared" si="35"/>
        <v>2073</v>
      </c>
      <c r="O623" s="55">
        <f t="shared" si="36"/>
        <v>9</v>
      </c>
      <c r="P623" s="55" t="str">
        <f t="shared" si="32"/>
        <v>20739</v>
      </c>
      <c r="Q623" s="55">
        <v>623</v>
      </c>
    </row>
    <row r="624" spans="14:17" x14ac:dyDescent="0.15">
      <c r="N624" s="55">
        <f t="shared" si="35"/>
        <v>2073</v>
      </c>
      <c r="O624" s="55">
        <f t="shared" si="36"/>
        <v>10</v>
      </c>
      <c r="P624" s="55" t="str">
        <f t="shared" si="32"/>
        <v>207310</v>
      </c>
      <c r="Q624" s="55">
        <v>624</v>
      </c>
    </row>
    <row r="625" spans="14:17" x14ac:dyDescent="0.15">
      <c r="N625" s="55">
        <f t="shared" si="35"/>
        <v>2073</v>
      </c>
      <c r="O625" s="55">
        <f t="shared" si="36"/>
        <v>11</v>
      </c>
      <c r="P625" s="55" t="str">
        <f t="shared" si="32"/>
        <v>207311</v>
      </c>
      <c r="Q625" s="55">
        <v>625</v>
      </c>
    </row>
    <row r="626" spans="14:17" x14ac:dyDescent="0.15">
      <c r="N626" s="55">
        <f t="shared" si="35"/>
        <v>2073</v>
      </c>
      <c r="O626" s="55">
        <f t="shared" si="36"/>
        <v>12</v>
      </c>
      <c r="P626" s="55" t="str">
        <f t="shared" si="32"/>
        <v>207312</v>
      </c>
      <c r="Q626" s="55">
        <v>626</v>
      </c>
    </row>
    <row r="627" spans="14:17" x14ac:dyDescent="0.15">
      <c r="N627" s="55">
        <f t="shared" si="35"/>
        <v>2074</v>
      </c>
      <c r="O627" s="55">
        <f t="shared" si="36"/>
        <v>1</v>
      </c>
      <c r="P627" s="55" t="str">
        <f t="shared" si="32"/>
        <v>20741</v>
      </c>
      <c r="Q627" s="55">
        <v>627</v>
      </c>
    </row>
    <row r="628" spans="14:17" x14ac:dyDescent="0.15">
      <c r="N628" s="55">
        <f t="shared" si="35"/>
        <v>2074</v>
      </c>
      <c r="O628" s="55">
        <f t="shared" si="36"/>
        <v>2</v>
      </c>
      <c r="P628" s="55" t="str">
        <f t="shared" si="32"/>
        <v>20742</v>
      </c>
      <c r="Q628" s="55">
        <v>628</v>
      </c>
    </row>
    <row r="629" spans="14:17" x14ac:dyDescent="0.15">
      <c r="N629" s="55">
        <f t="shared" si="35"/>
        <v>2074</v>
      </c>
      <c r="O629" s="55">
        <f t="shared" si="36"/>
        <v>3</v>
      </c>
      <c r="P629" s="55" t="str">
        <f t="shared" si="32"/>
        <v>20743</v>
      </c>
      <c r="Q629" s="55">
        <v>629</v>
      </c>
    </row>
    <row r="630" spans="14:17" x14ac:dyDescent="0.15">
      <c r="N630" s="55">
        <f t="shared" si="35"/>
        <v>2074</v>
      </c>
      <c r="O630" s="55">
        <f t="shared" si="36"/>
        <v>4</v>
      </c>
      <c r="P630" s="55" t="str">
        <f t="shared" si="32"/>
        <v>20744</v>
      </c>
      <c r="Q630" s="55">
        <v>630</v>
      </c>
    </row>
    <row r="631" spans="14:17" x14ac:dyDescent="0.15">
      <c r="N631" s="55">
        <f t="shared" si="35"/>
        <v>2074</v>
      </c>
      <c r="O631" s="55">
        <f t="shared" si="36"/>
        <v>5</v>
      </c>
      <c r="P631" s="55" t="str">
        <f t="shared" si="32"/>
        <v>20745</v>
      </c>
      <c r="Q631" s="55">
        <v>631</v>
      </c>
    </row>
    <row r="632" spans="14:17" x14ac:dyDescent="0.15">
      <c r="N632" s="55">
        <f t="shared" si="35"/>
        <v>2074</v>
      </c>
      <c r="O632" s="55">
        <f t="shared" si="36"/>
        <v>6</v>
      </c>
      <c r="P632" s="55" t="str">
        <f t="shared" si="32"/>
        <v>20746</v>
      </c>
      <c r="Q632" s="55">
        <v>632</v>
      </c>
    </row>
    <row r="633" spans="14:17" x14ac:dyDescent="0.15">
      <c r="N633" s="55">
        <f t="shared" si="35"/>
        <v>2074</v>
      </c>
      <c r="O633" s="55">
        <f t="shared" si="36"/>
        <v>7</v>
      </c>
      <c r="P633" s="55" t="str">
        <f t="shared" si="32"/>
        <v>20747</v>
      </c>
      <c r="Q633" s="55">
        <v>633</v>
      </c>
    </row>
    <row r="634" spans="14:17" x14ac:dyDescent="0.15">
      <c r="N634" s="55">
        <f t="shared" si="35"/>
        <v>2074</v>
      </c>
      <c r="O634" s="55">
        <f t="shared" si="36"/>
        <v>8</v>
      </c>
      <c r="P634" s="55" t="str">
        <f t="shared" si="32"/>
        <v>20748</v>
      </c>
      <c r="Q634" s="55">
        <v>634</v>
      </c>
    </row>
    <row r="635" spans="14:17" x14ac:dyDescent="0.15">
      <c r="N635" s="55">
        <f t="shared" si="35"/>
        <v>2074</v>
      </c>
      <c r="O635" s="55">
        <f t="shared" si="36"/>
        <v>9</v>
      </c>
      <c r="P635" s="55" t="str">
        <f t="shared" si="32"/>
        <v>20749</v>
      </c>
      <c r="Q635" s="55">
        <v>635</v>
      </c>
    </row>
    <row r="636" spans="14:17" x14ac:dyDescent="0.15">
      <c r="N636" s="55">
        <f t="shared" si="35"/>
        <v>2074</v>
      </c>
      <c r="O636" s="55">
        <f t="shared" si="36"/>
        <v>10</v>
      </c>
      <c r="P636" s="55" t="str">
        <f t="shared" si="32"/>
        <v>207410</v>
      </c>
      <c r="Q636" s="55">
        <v>636</v>
      </c>
    </row>
    <row r="637" spans="14:17" x14ac:dyDescent="0.15">
      <c r="N637" s="55">
        <f t="shared" si="35"/>
        <v>2074</v>
      </c>
      <c r="O637" s="55">
        <f t="shared" si="36"/>
        <v>11</v>
      </c>
      <c r="P637" s="55" t="str">
        <f t="shared" si="32"/>
        <v>207411</v>
      </c>
      <c r="Q637" s="55">
        <v>637</v>
      </c>
    </row>
    <row r="638" spans="14:17" x14ac:dyDescent="0.15">
      <c r="N638" s="55">
        <f t="shared" si="35"/>
        <v>2074</v>
      </c>
      <c r="O638" s="55">
        <f t="shared" si="36"/>
        <v>12</v>
      </c>
      <c r="P638" s="55" t="str">
        <f t="shared" si="32"/>
        <v>207412</v>
      </c>
      <c r="Q638" s="55">
        <v>638</v>
      </c>
    </row>
    <row r="639" spans="14:17" x14ac:dyDescent="0.15">
      <c r="N639" s="55">
        <f t="shared" si="35"/>
        <v>2075</v>
      </c>
      <c r="O639" s="55">
        <f t="shared" si="36"/>
        <v>1</v>
      </c>
      <c r="P639" s="55" t="str">
        <f t="shared" si="32"/>
        <v>20751</v>
      </c>
      <c r="Q639" s="55">
        <v>639</v>
      </c>
    </row>
    <row r="640" spans="14:17" x14ac:dyDescent="0.15">
      <c r="N640" s="55">
        <f t="shared" si="35"/>
        <v>2075</v>
      </c>
      <c r="O640" s="55">
        <f t="shared" si="36"/>
        <v>2</v>
      </c>
      <c r="P640" s="55" t="str">
        <f t="shared" si="32"/>
        <v>20752</v>
      </c>
      <c r="Q640" s="55">
        <v>640</v>
      </c>
    </row>
    <row r="641" spans="14:17" x14ac:dyDescent="0.15">
      <c r="N641" s="55">
        <f t="shared" si="35"/>
        <v>2075</v>
      </c>
      <c r="O641" s="55">
        <f t="shared" si="36"/>
        <v>3</v>
      </c>
      <c r="P641" s="55" t="str">
        <f t="shared" si="32"/>
        <v>20753</v>
      </c>
      <c r="Q641" s="55">
        <v>641</v>
      </c>
    </row>
    <row r="642" spans="14:17" x14ac:dyDescent="0.15">
      <c r="N642" s="55">
        <f t="shared" si="35"/>
        <v>2075</v>
      </c>
      <c r="O642" s="55">
        <f t="shared" si="36"/>
        <v>4</v>
      </c>
      <c r="P642" s="55" t="str">
        <f t="shared" ref="P642:P705" si="37">N642&amp;O642</f>
        <v>20754</v>
      </c>
      <c r="Q642" s="55">
        <v>642</v>
      </c>
    </row>
    <row r="643" spans="14:17" x14ac:dyDescent="0.15">
      <c r="N643" s="55">
        <f t="shared" si="35"/>
        <v>2075</v>
      </c>
      <c r="O643" s="55">
        <f t="shared" si="36"/>
        <v>5</v>
      </c>
      <c r="P643" s="55" t="str">
        <f t="shared" si="37"/>
        <v>20755</v>
      </c>
      <c r="Q643" s="55">
        <v>643</v>
      </c>
    </row>
    <row r="644" spans="14:17" x14ac:dyDescent="0.15">
      <c r="N644" s="55">
        <f t="shared" si="35"/>
        <v>2075</v>
      </c>
      <c r="O644" s="55">
        <f t="shared" si="36"/>
        <v>6</v>
      </c>
      <c r="P644" s="55" t="str">
        <f t="shared" si="37"/>
        <v>20756</v>
      </c>
      <c r="Q644" s="55">
        <v>644</v>
      </c>
    </row>
    <row r="645" spans="14:17" x14ac:dyDescent="0.15">
      <c r="N645" s="55">
        <f t="shared" si="35"/>
        <v>2075</v>
      </c>
      <c r="O645" s="55">
        <f t="shared" si="36"/>
        <v>7</v>
      </c>
      <c r="P645" s="55" t="str">
        <f t="shared" si="37"/>
        <v>20757</v>
      </c>
      <c r="Q645" s="55">
        <v>645</v>
      </c>
    </row>
    <row r="646" spans="14:17" x14ac:dyDescent="0.15">
      <c r="N646" s="55">
        <f t="shared" si="35"/>
        <v>2075</v>
      </c>
      <c r="O646" s="55">
        <f t="shared" si="36"/>
        <v>8</v>
      </c>
      <c r="P646" s="55" t="str">
        <f t="shared" si="37"/>
        <v>20758</v>
      </c>
      <c r="Q646" s="55">
        <v>646</v>
      </c>
    </row>
    <row r="647" spans="14:17" x14ac:dyDescent="0.15">
      <c r="N647" s="55">
        <f t="shared" si="35"/>
        <v>2075</v>
      </c>
      <c r="O647" s="55">
        <f t="shared" si="36"/>
        <v>9</v>
      </c>
      <c r="P647" s="55" t="str">
        <f t="shared" si="37"/>
        <v>20759</v>
      </c>
      <c r="Q647" s="55">
        <v>647</v>
      </c>
    </row>
    <row r="648" spans="14:17" x14ac:dyDescent="0.15">
      <c r="N648" s="55">
        <f t="shared" si="35"/>
        <v>2075</v>
      </c>
      <c r="O648" s="55">
        <f t="shared" si="36"/>
        <v>10</v>
      </c>
      <c r="P648" s="55" t="str">
        <f t="shared" si="37"/>
        <v>207510</v>
      </c>
      <c r="Q648" s="55">
        <v>648</v>
      </c>
    </row>
    <row r="649" spans="14:17" x14ac:dyDescent="0.15">
      <c r="N649" s="55">
        <f t="shared" si="35"/>
        <v>2075</v>
      </c>
      <c r="O649" s="55">
        <f t="shared" si="36"/>
        <v>11</v>
      </c>
      <c r="P649" s="55" t="str">
        <f t="shared" si="37"/>
        <v>207511</v>
      </c>
      <c r="Q649" s="55">
        <v>649</v>
      </c>
    </row>
    <row r="650" spans="14:17" x14ac:dyDescent="0.15">
      <c r="N650" s="55">
        <f t="shared" si="35"/>
        <v>2075</v>
      </c>
      <c r="O650" s="55">
        <f t="shared" si="36"/>
        <v>12</v>
      </c>
      <c r="P650" s="55" t="str">
        <f t="shared" si="37"/>
        <v>207512</v>
      </c>
      <c r="Q650" s="55">
        <v>650</v>
      </c>
    </row>
    <row r="651" spans="14:17" x14ac:dyDescent="0.15">
      <c r="N651" s="55">
        <f t="shared" si="35"/>
        <v>2076</v>
      </c>
      <c r="O651" s="55">
        <f t="shared" si="36"/>
        <v>1</v>
      </c>
      <c r="P651" s="55" t="str">
        <f t="shared" si="37"/>
        <v>20761</v>
      </c>
      <c r="Q651" s="55">
        <v>651</v>
      </c>
    </row>
    <row r="652" spans="14:17" x14ac:dyDescent="0.15">
      <c r="N652" s="55">
        <f t="shared" si="35"/>
        <v>2076</v>
      </c>
      <c r="O652" s="55">
        <f t="shared" si="36"/>
        <v>2</v>
      </c>
      <c r="P652" s="55" t="str">
        <f t="shared" si="37"/>
        <v>20762</v>
      </c>
      <c r="Q652" s="55">
        <v>652</v>
      </c>
    </row>
    <row r="653" spans="14:17" x14ac:dyDescent="0.15">
      <c r="N653" s="55">
        <f t="shared" si="35"/>
        <v>2076</v>
      </c>
      <c r="O653" s="55">
        <f t="shared" si="36"/>
        <v>3</v>
      </c>
      <c r="P653" s="55" t="str">
        <f t="shared" si="37"/>
        <v>20763</v>
      </c>
      <c r="Q653" s="55">
        <v>653</v>
      </c>
    </row>
    <row r="654" spans="14:17" x14ac:dyDescent="0.15">
      <c r="N654" s="55">
        <f t="shared" si="35"/>
        <v>2076</v>
      </c>
      <c r="O654" s="55">
        <f t="shared" si="36"/>
        <v>4</v>
      </c>
      <c r="P654" s="55" t="str">
        <f t="shared" si="37"/>
        <v>20764</v>
      </c>
      <c r="Q654" s="55">
        <v>654</v>
      </c>
    </row>
    <row r="655" spans="14:17" x14ac:dyDescent="0.15">
      <c r="N655" s="55">
        <f t="shared" si="35"/>
        <v>2076</v>
      </c>
      <c r="O655" s="55">
        <f t="shared" si="36"/>
        <v>5</v>
      </c>
      <c r="P655" s="55" t="str">
        <f t="shared" si="37"/>
        <v>20765</v>
      </c>
      <c r="Q655" s="55">
        <v>655</v>
      </c>
    </row>
    <row r="656" spans="14:17" x14ac:dyDescent="0.15">
      <c r="N656" s="55">
        <f t="shared" si="35"/>
        <v>2076</v>
      </c>
      <c r="O656" s="55">
        <f t="shared" si="36"/>
        <v>6</v>
      </c>
      <c r="P656" s="55" t="str">
        <f t="shared" si="37"/>
        <v>20766</v>
      </c>
      <c r="Q656" s="55">
        <v>656</v>
      </c>
    </row>
    <row r="657" spans="14:17" x14ac:dyDescent="0.15">
      <c r="N657" s="55">
        <f t="shared" si="35"/>
        <v>2076</v>
      </c>
      <c r="O657" s="55">
        <f t="shared" si="36"/>
        <v>7</v>
      </c>
      <c r="P657" s="55" t="str">
        <f t="shared" si="37"/>
        <v>20767</v>
      </c>
      <c r="Q657" s="55">
        <v>657</v>
      </c>
    </row>
    <row r="658" spans="14:17" x14ac:dyDescent="0.15">
      <c r="N658" s="55">
        <f t="shared" si="35"/>
        <v>2076</v>
      </c>
      <c r="O658" s="55">
        <f t="shared" si="36"/>
        <v>8</v>
      </c>
      <c r="P658" s="55" t="str">
        <f t="shared" si="37"/>
        <v>20768</v>
      </c>
      <c r="Q658" s="55">
        <v>658</v>
      </c>
    </row>
    <row r="659" spans="14:17" x14ac:dyDescent="0.15">
      <c r="N659" s="55">
        <f t="shared" si="35"/>
        <v>2076</v>
      </c>
      <c r="O659" s="55">
        <f t="shared" si="36"/>
        <v>9</v>
      </c>
      <c r="P659" s="55" t="str">
        <f t="shared" si="37"/>
        <v>20769</v>
      </c>
      <c r="Q659" s="55">
        <v>659</v>
      </c>
    </row>
    <row r="660" spans="14:17" x14ac:dyDescent="0.15">
      <c r="N660" s="55">
        <f t="shared" si="35"/>
        <v>2076</v>
      </c>
      <c r="O660" s="55">
        <f t="shared" si="36"/>
        <v>10</v>
      </c>
      <c r="P660" s="55" t="str">
        <f t="shared" si="37"/>
        <v>207610</v>
      </c>
      <c r="Q660" s="55">
        <v>660</v>
      </c>
    </row>
    <row r="661" spans="14:17" x14ac:dyDescent="0.15">
      <c r="N661" s="55">
        <f t="shared" si="35"/>
        <v>2076</v>
      </c>
      <c r="O661" s="55">
        <f t="shared" si="36"/>
        <v>11</v>
      </c>
      <c r="P661" s="55" t="str">
        <f t="shared" si="37"/>
        <v>207611</v>
      </c>
      <c r="Q661" s="55">
        <v>661</v>
      </c>
    </row>
    <row r="662" spans="14:17" x14ac:dyDescent="0.15">
      <c r="N662" s="55">
        <f t="shared" si="35"/>
        <v>2076</v>
      </c>
      <c r="O662" s="55">
        <f t="shared" si="36"/>
        <v>12</v>
      </c>
      <c r="P662" s="55" t="str">
        <f t="shared" si="37"/>
        <v>207612</v>
      </c>
      <c r="Q662" s="55">
        <v>662</v>
      </c>
    </row>
    <row r="663" spans="14:17" x14ac:dyDescent="0.15">
      <c r="N663" s="55">
        <f t="shared" si="35"/>
        <v>2077</v>
      </c>
      <c r="O663" s="55">
        <f t="shared" si="36"/>
        <v>1</v>
      </c>
      <c r="P663" s="55" t="str">
        <f t="shared" si="37"/>
        <v>20771</v>
      </c>
      <c r="Q663" s="55">
        <v>663</v>
      </c>
    </row>
    <row r="664" spans="14:17" x14ac:dyDescent="0.15">
      <c r="N664" s="55">
        <f t="shared" si="35"/>
        <v>2077</v>
      </c>
      <c r="O664" s="55">
        <f t="shared" si="36"/>
        <v>2</v>
      </c>
      <c r="P664" s="55" t="str">
        <f t="shared" si="37"/>
        <v>20772</v>
      </c>
      <c r="Q664" s="55">
        <v>664</v>
      </c>
    </row>
    <row r="665" spans="14:17" x14ac:dyDescent="0.15">
      <c r="N665" s="55">
        <f t="shared" si="35"/>
        <v>2077</v>
      </c>
      <c r="O665" s="55">
        <f t="shared" si="36"/>
        <v>3</v>
      </c>
      <c r="P665" s="55" t="str">
        <f t="shared" si="37"/>
        <v>20773</v>
      </c>
      <c r="Q665" s="55">
        <v>665</v>
      </c>
    </row>
    <row r="666" spans="14:17" x14ac:dyDescent="0.15">
      <c r="N666" s="55">
        <f t="shared" si="35"/>
        <v>2077</v>
      </c>
      <c r="O666" s="55">
        <f t="shared" si="36"/>
        <v>4</v>
      </c>
      <c r="P666" s="55" t="str">
        <f t="shared" si="37"/>
        <v>20774</v>
      </c>
      <c r="Q666" s="55">
        <v>666</v>
      </c>
    </row>
    <row r="667" spans="14:17" x14ac:dyDescent="0.15">
      <c r="N667" s="55">
        <f t="shared" si="35"/>
        <v>2077</v>
      </c>
      <c r="O667" s="55">
        <f t="shared" si="36"/>
        <v>5</v>
      </c>
      <c r="P667" s="55" t="str">
        <f t="shared" si="37"/>
        <v>20775</v>
      </c>
      <c r="Q667" s="55">
        <v>667</v>
      </c>
    </row>
    <row r="668" spans="14:17" x14ac:dyDescent="0.15">
      <c r="N668" s="55">
        <f t="shared" si="35"/>
        <v>2077</v>
      </c>
      <c r="O668" s="55">
        <f t="shared" si="36"/>
        <v>6</v>
      </c>
      <c r="P668" s="55" t="str">
        <f t="shared" si="37"/>
        <v>20776</v>
      </c>
      <c r="Q668" s="55">
        <v>668</v>
      </c>
    </row>
    <row r="669" spans="14:17" x14ac:dyDescent="0.15">
      <c r="N669" s="55">
        <f t="shared" si="35"/>
        <v>2077</v>
      </c>
      <c r="O669" s="55">
        <f t="shared" si="36"/>
        <v>7</v>
      </c>
      <c r="P669" s="55" t="str">
        <f t="shared" si="37"/>
        <v>20777</v>
      </c>
      <c r="Q669" s="55">
        <v>669</v>
      </c>
    </row>
    <row r="670" spans="14:17" x14ac:dyDescent="0.15">
      <c r="N670" s="55">
        <f t="shared" si="35"/>
        <v>2077</v>
      </c>
      <c r="O670" s="55">
        <f t="shared" si="36"/>
        <v>8</v>
      </c>
      <c r="P670" s="55" t="str">
        <f t="shared" si="37"/>
        <v>20778</v>
      </c>
      <c r="Q670" s="55">
        <v>670</v>
      </c>
    </row>
    <row r="671" spans="14:17" x14ac:dyDescent="0.15">
      <c r="N671" s="55">
        <f t="shared" si="35"/>
        <v>2077</v>
      </c>
      <c r="O671" s="55">
        <f t="shared" si="36"/>
        <v>9</v>
      </c>
      <c r="P671" s="55" t="str">
        <f t="shared" si="37"/>
        <v>20779</v>
      </c>
      <c r="Q671" s="55">
        <v>671</v>
      </c>
    </row>
    <row r="672" spans="14:17" x14ac:dyDescent="0.15">
      <c r="N672" s="55">
        <f t="shared" ref="N672:N735" si="38">IF(O672=1,N671+1,N671)</f>
        <v>2077</v>
      </c>
      <c r="O672" s="55">
        <f t="shared" ref="O672:O735" si="39">IF(O671=12,1,O671+1)</f>
        <v>10</v>
      </c>
      <c r="P672" s="55" t="str">
        <f t="shared" si="37"/>
        <v>207710</v>
      </c>
      <c r="Q672" s="55">
        <v>672</v>
      </c>
    </row>
    <row r="673" spans="14:17" x14ac:dyDescent="0.15">
      <c r="N673" s="55">
        <f t="shared" si="38"/>
        <v>2077</v>
      </c>
      <c r="O673" s="55">
        <f t="shared" si="39"/>
        <v>11</v>
      </c>
      <c r="P673" s="55" t="str">
        <f t="shared" si="37"/>
        <v>207711</v>
      </c>
      <c r="Q673" s="55">
        <v>673</v>
      </c>
    </row>
    <row r="674" spans="14:17" x14ac:dyDescent="0.15">
      <c r="N674" s="55">
        <f t="shared" si="38"/>
        <v>2077</v>
      </c>
      <c r="O674" s="55">
        <f t="shared" si="39"/>
        <v>12</v>
      </c>
      <c r="P674" s="55" t="str">
        <f t="shared" si="37"/>
        <v>207712</v>
      </c>
      <c r="Q674" s="55">
        <v>674</v>
      </c>
    </row>
    <row r="675" spans="14:17" x14ac:dyDescent="0.15">
      <c r="N675" s="55">
        <f t="shared" si="38"/>
        <v>2078</v>
      </c>
      <c r="O675" s="55">
        <f t="shared" si="39"/>
        <v>1</v>
      </c>
      <c r="P675" s="55" t="str">
        <f t="shared" si="37"/>
        <v>20781</v>
      </c>
      <c r="Q675" s="55">
        <v>675</v>
      </c>
    </row>
    <row r="676" spans="14:17" x14ac:dyDescent="0.15">
      <c r="N676" s="55">
        <f t="shared" si="38"/>
        <v>2078</v>
      </c>
      <c r="O676" s="55">
        <f t="shared" si="39"/>
        <v>2</v>
      </c>
      <c r="P676" s="55" t="str">
        <f t="shared" si="37"/>
        <v>20782</v>
      </c>
      <c r="Q676" s="55">
        <v>676</v>
      </c>
    </row>
    <row r="677" spans="14:17" x14ac:dyDescent="0.15">
      <c r="N677" s="55">
        <f t="shared" si="38"/>
        <v>2078</v>
      </c>
      <c r="O677" s="55">
        <f t="shared" si="39"/>
        <v>3</v>
      </c>
      <c r="P677" s="55" t="str">
        <f t="shared" si="37"/>
        <v>20783</v>
      </c>
      <c r="Q677" s="55">
        <v>677</v>
      </c>
    </row>
    <row r="678" spans="14:17" x14ac:dyDescent="0.15">
      <c r="N678" s="55">
        <f t="shared" si="38"/>
        <v>2078</v>
      </c>
      <c r="O678" s="55">
        <f t="shared" si="39"/>
        <v>4</v>
      </c>
      <c r="P678" s="55" t="str">
        <f t="shared" si="37"/>
        <v>20784</v>
      </c>
      <c r="Q678" s="55">
        <v>678</v>
      </c>
    </row>
    <row r="679" spans="14:17" x14ac:dyDescent="0.15">
      <c r="N679" s="55">
        <f t="shared" si="38"/>
        <v>2078</v>
      </c>
      <c r="O679" s="55">
        <f t="shared" si="39"/>
        <v>5</v>
      </c>
      <c r="P679" s="55" t="str">
        <f t="shared" si="37"/>
        <v>20785</v>
      </c>
      <c r="Q679" s="55">
        <v>679</v>
      </c>
    </row>
    <row r="680" spans="14:17" x14ac:dyDescent="0.15">
      <c r="N680" s="55">
        <f t="shared" si="38"/>
        <v>2078</v>
      </c>
      <c r="O680" s="55">
        <f t="shared" si="39"/>
        <v>6</v>
      </c>
      <c r="P680" s="55" t="str">
        <f t="shared" si="37"/>
        <v>20786</v>
      </c>
      <c r="Q680" s="55">
        <v>680</v>
      </c>
    </row>
    <row r="681" spans="14:17" x14ac:dyDescent="0.15">
      <c r="N681" s="55">
        <f t="shared" si="38"/>
        <v>2078</v>
      </c>
      <c r="O681" s="55">
        <f t="shared" si="39"/>
        <v>7</v>
      </c>
      <c r="P681" s="55" t="str">
        <f t="shared" si="37"/>
        <v>20787</v>
      </c>
      <c r="Q681" s="55">
        <v>681</v>
      </c>
    </row>
    <row r="682" spans="14:17" x14ac:dyDescent="0.15">
      <c r="N682" s="55">
        <f t="shared" si="38"/>
        <v>2078</v>
      </c>
      <c r="O682" s="55">
        <f t="shared" si="39"/>
        <v>8</v>
      </c>
      <c r="P682" s="55" t="str">
        <f t="shared" si="37"/>
        <v>20788</v>
      </c>
      <c r="Q682" s="55">
        <v>682</v>
      </c>
    </row>
    <row r="683" spans="14:17" x14ac:dyDescent="0.15">
      <c r="N683" s="55">
        <f t="shared" si="38"/>
        <v>2078</v>
      </c>
      <c r="O683" s="55">
        <f t="shared" si="39"/>
        <v>9</v>
      </c>
      <c r="P683" s="55" t="str">
        <f t="shared" si="37"/>
        <v>20789</v>
      </c>
      <c r="Q683" s="55">
        <v>683</v>
      </c>
    </row>
    <row r="684" spans="14:17" x14ac:dyDescent="0.15">
      <c r="N684" s="55">
        <f t="shared" si="38"/>
        <v>2078</v>
      </c>
      <c r="O684" s="55">
        <f t="shared" si="39"/>
        <v>10</v>
      </c>
      <c r="P684" s="55" t="str">
        <f t="shared" si="37"/>
        <v>207810</v>
      </c>
      <c r="Q684" s="55">
        <v>684</v>
      </c>
    </row>
    <row r="685" spans="14:17" x14ac:dyDescent="0.15">
      <c r="N685" s="55">
        <f t="shared" si="38"/>
        <v>2078</v>
      </c>
      <c r="O685" s="55">
        <f t="shared" si="39"/>
        <v>11</v>
      </c>
      <c r="P685" s="55" t="str">
        <f t="shared" si="37"/>
        <v>207811</v>
      </c>
      <c r="Q685" s="55">
        <v>685</v>
      </c>
    </row>
    <row r="686" spans="14:17" x14ac:dyDescent="0.15">
      <c r="N686" s="55">
        <f t="shared" si="38"/>
        <v>2078</v>
      </c>
      <c r="O686" s="55">
        <f t="shared" si="39"/>
        <v>12</v>
      </c>
      <c r="P686" s="55" t="str">
        <f t="shared" si="37"/>
        <v>207812</v>
      </c>
      <c r="Q686" s="55">
        <v>686</v>
      </c>
    </row>
    <row r="687" spans="14:17" x14ac:dyDescent="0.15">
      <c r="N687" s="55">
        <f t="shared" si="38"/>
        <v>2079</v>
      </c>
      <c r="O687" s="55">
        <f t="shared" si="39"/>
        <v>1</v>
      </c>
      <c r="P687" s="55" t="str">
        <f t="shared" si="37"/>
        <v>20791</v>
      </c>
      <c r="Q687" s="55">
        <v>687</v>
      </c>
    </row>
    <row r="688" spans="14:17" x14ac:dyDescent="0.15">
      <c r="N688" s="55">
        <f t="shared" si="38"/>
        <v>2079</v>
      </c>
      <c r="O688" s="55">
        <f t="shared" si="39"/>
        <v>2</v>
      </c>
      <c r="P688" s="55" t="str">
        <f t="shared" si="37"/>
        <v>20792</v>
      </c>
      <c r="Q688" s="55">
        <v>688</v>
      </c>
    </row>
    <row r="689" spans="14:17" x14ac:dyDescent="0.15">
      <c r="N689" s="55">
        <f t="shared" si="38"/>
        <v>2079</v>
      </c>
      <c r="O689" s="55">
        <f t="shared" si="39"/>
        <v>3</v>
      </c>
      <c r="P689" s="55" t="str">
        <f t="shared" si="37"/>
        <v>20793</v>
      </c>
      <c r="Q689" s="55">
        <v>689</v>
      </c>
    </row>
    <row r="690" spans="14:17" x14ac:dyDescent="0.15">
      <c r="N690" s="55">
        <f t="shared" si="38"/>
        <v>2079</v>
      </c>
      <c r="O690" s="55">
        <f t="shared" si="39"/>
        <v>4</v>
      </c>
      <c r="P690" s="55" t="str">
        <f t="shared" si="37"/>
        <v>20794</v>
      </c>
      <c r="Q690" s="55">
        <v>690</v>
      </c>
    </row>
    <row r="691" spans="14:17" x14ac:dyDescent="0.15">
      <c r="N691" s="55">
        <f t="shared" si="38"/>
        <v>2079</v>
      </c>
      <c r="O691" s="55">
        <f t="shared" si="39"/>
        <v>5</v>
      </c>
      <c r="P691" s="55" t="str">
        <f t="shared" si="37"/>
        <v>20795</v>
      </c>
      <c r="Q691" s="55">
        <v>691</v>
      </c>
    </row>
    <row r="692" spans="14:17" x14ac:dyDescent="0.15">
      <c r="N692" s="55">
        <f t="shared" si="38"/>
        <v>2079</v>
      </c>
      <c r="O692" s="55">
        <f t="shared" si="39"/>
        <v>6</v>
      </c>
      <c r="P692" s="55" t="str">
        <f t="shared" si="37"/>
        <v>20796</v>
      </c>
      <c r="Q692" s="55">
        <v>692</v>
      </c>
    </row>
    <row r="693" spans="14:17" x14ac:dyDescent="0.15">
      <c r="N693" s="55">
        <f t="shared" si="38"/>
        <v>2079</v>
      </c>
      <c r="O693" s="55">
        <f t="shared" si="39"/>
        <v>7</v>
      </c>
      <c r="P693" s="55" t="str">
        <f t="shared" si="37"/>
        <v>20797</v>
      </c>
      <c r="Q693" s="55">
        <v>693</v>
      </c>
    </row>
    <row r="694" spans="14:17" x14ac:dyDescent="0.15">
      <c r="N694" s="55">
        <f t="shared" si="38"/>
        <v>2079</v>
      </c>
      <c r="O694" s="55">
        <f t="shared" si="39"/>
        <v>8</v>
      </c>
      <c r="P694" s="55" t="str">
        <f t="shared" si="37"/>
        <v>20798</v>
      </c>
      <c r="Q694" s="55">
        <v>694</v>
      </c>
    </row>
    <row r="695" spans="14:17" x14ac:dyDescent="0.15">
      <c r="N695" s="55">
        <f t="shared" si="38"/>
        <v>2079</v>
      </c>
      <c r="O695" s="55">
        <f t="shared" si="39"/>
        <v>9</v>
      </c>
      <c r="P695" s="55" t="str">
        <f t="shared" si="37"/>
        <v>20799</v>
      </c>
      <c r="Q695" s="55">
        <v>695</v>
      </c>
    </row>
    <row r="696" spans="14:17" x14ac:dyDescent="0.15">
      <c r="N696" s="55">
        <f t="shared" si="38"/>
        <v>2079</v>
      </c>
      <c r="O696" s="55">
        <f t="shared" si="39"/>
        <v>10</v>
      </c>
      <c r="P696" s="55" t="str">
        <f t="shared" si="37"/>
        <v>207910</v>
      </c>
      <c r="Q696" s="55">
        <v>696</v>
      </c>
    </row>
    <row r="697" spans="14:17" x14ac:dyDescent="0.15">
      <c r="N697" s="55">
        <f t="shared" si="38"/>
        <v>2079</v>
      </c>
      <c r="O697" s="55">
        <f t="shared" si="39"/>
        <v>11</v>
      </c>
      <c r="P697" s="55" t="str">
        <f t="shared" si="37"/>
        <v>207911</v>
      </c>
      <c r="Q697" s="55">
        <v>697</v>
      </c>
    </row>
    <row r="698" spans="14:17" x14ac:dyDescent="0.15">
      <c r="N698" s="55">
        <f t="shared" si="38"/>
        <v>2079</v>
      </c>
      <c r="O698" s="55">
        <f t="shared" si="39"/>
        <v>12</v>
      </c>
      <c r="P698" s="55" t="str">
        <f t="shared" si="37"/>
        <v>207912</v>
      </c>
      <c r="Q698" s="55">
        <v>698</v>
      </c>
    </row>
    <row r="699" spans="14:17" x14ac:dyDescent="0.15">
      <c r="N699" s="55">
        <f t="shared" si="38"/>
        <v>2080</v>
      </c>
      <c r="O699" s="55">
        <f t="shared" si="39"/>
        <v>1</v>
      </c>
      <c r="P699" s="55" t="str">
        <f t="shared" si="37"/>
        <v>20801</v>
      </c>
      <c r="Q699" s="55">
        <v>699</v>
      </c>
    </row>
    <row r="700" spans="14:17" x14ac:dyDescent="0.15">
      <c r="N700" s="55">
        <f t="shared" si="38"/>
        <v>2080</v>
      </c>
      <c r="O700" s="55">
        <f t="shared" si="39"/>
        <v>2</v>
      </c>
      <c r="P700" s="55" t="str">
        <f t="shared" si="37"/>
        <v>20802</v>
      </c>
      <c r="Q700" s="55">
        <v>700</v>
      </c>
    </row>
    <row r="701" spans="14:17" x14ac:dyDescent="0.15">
      <c r="N701" s="55">
        <f t="shared" si="38"/>
        <v>2080</v>
      </c>
      <c r="O701" s="55">
        <f t="shared" si="39"/>
        <v>3</v>
      </c>
      <c r="P701" s="55" t="str">
        <f t="shared" si="37"/>
        <v>20803</v>
      </c>
      <c r="Q701" s="55">
        <v>701</v>
      </c>
    </row>
    <row r="702" spans="14:17" x14ac:dyDescent="0.15">
      <c r="N702" s="55">
        <f t="shared" si="38"/>
        <v>2080</v>
      </c>
      <c r="O702" s="55">
        <f t="shared" si="39"/>
        <v>4</v>
      </c>
      <c r="P702" s="55" t="str">
        <f t="shared" si="37"/>
        <v>20804</v>
      </c>
      <c r="Q702" s="55">
        <v>702</v>
      </c>
    </row>
    <row r="703" spans="14:17" x14ac:dyDescent="0.15">
      <c r="N703" s="55">
        <f t="shared" si="38"/>
        <v>2080</v>
      </c>
      <c r="O703" s="55">
        <f t="shared" si="39"/>
        <v>5</v>
      </c>
      <c r="P703" s="55" t="str">
        <f t="shared" si="37"/>
        <v>20805</v>
      </c>
      <c r="Q703" s="55">
        <v>703</v>
      </c>
    </row>
    <row r="704" spans="14:17" x14ac:dyDescent="0.15">
      <c r="N704" s="55">
        <f t="shared" si="38"/>
        <v>2080</v>
      </c>
      <c r="O704" s="55">
        <f t="shared" si="39"/>
        <v>6</v>
      </c>
      <c r="P704" s="55" t="str">
        <f t="shared" si="37"/>
        <v>20806</v>
      </c>
      <c r="Q704" s="55">
        <v>704</v>
      </c>
    </row>
    <row r="705" spans="14:17" x14ac:dyDescent="0.15">
      <c r="N705" s="55">
        <f t="shared" si="38"/>
        <v>2080</v>
      </c>
      <c r="O705" s="55">
        <f t="shared" si="39"/>
        <v>7</v>
      </c>
      <c r="P705" s="55" t="str">
        <f t="shared" si="37"/>
        <v>20807</v>
      </c>
      <c r="Q705" s="55">
        <v>705</v>
      </c>
    </row>
    <row r="706" spans="14:17" x14ac:dyDescent="0.15">
      <c r="N706" s="55">
        <f t="shared" si="38"/>
        <v>2080</v>
      </c>
      <c r="O706" s="55">
        <f t="shared" si="39"/>
        <v>8</v>
      </c>
      <c r="P706" s="55" t="str">
        <f t="shared" ref="P706:P769" si="40">N706&amp;O706</f>
        <v>20808</v>
      </c>
      <c r="Q706" s="55">
        <v>706</v>
      </c>
    </row>
    <row r="707" spans="14:17" x14ac:dyDescent="0.15">
      <c r="N707" s="55">
        <f t="shared" si="38"/>
        <v>2080</v>
      </c>
      <c r="O707" s="55">
        <f t="shared" si="39"/>
        <v>9</v>
      </c>
      <c r="P707" s="55" t="str">
        <f t="shared" si="40"/>
        <v>20809</v>
      </c>
      <c r="Q707" s="55">
        <v>707</v>
      </c>
    </row>
    <row r="708" spans="14:17" x14ac:dyDescent="0.15">
      <c r="N708" s="55">
        <f t="shared" si="38"/>
        <v>2080</v>
      </c>
      <c r="O708" s="55">
        <f t="shared" si="39"/>
        <v>10</v>
      </c>
      <c r="P708" s="55" t="str">
        <f t="shared" si="40"/>
        <v>208010</v>
      </c>
      <c r="Q708" s="55">
        <v>708</v>
      </c>
    </row>
    <row r="709" spans="14:17" x14ac:dyDescent="0.15">
      <c r="N709" s="55">
        <f t="shared" si="38"/>
        <v>2080</v>
      </c>
      <c r="O709" s="55">
        <f t="shared" si="39"/>
        <v>11</v>
      </c>
      <c r="P709" s="55" t="str">
        <f t="shared" si="40"/>
        <v>208011</v>
      </c>
      <c r="Q709" s="55">
        <v>709</v>
      </c>
    </row>
    <row r="710" spans="14:17" x14ac:dyDescent="0.15">
      <c r="N710" s="55">
        <f t="shared" si="38"/>
        <v>2080</v>
      </c>
      <c r="O710" s="55">
        <f t="shared" si="39"/>
        <v>12</v>
      </c>
      <c r="P710" s="55" t="str">
        <f t="shared" si="40"/>
        <v>208012</v>
      </c>
      <c r="Q710" s="55">
        <v>710</v>
      </c>
    </row>
    <row r="711" spans="14:17" x14ac:dyDescent="0.15">
      <c r="N711" s="55">
        <f t="shared" si="38"/>
        <v>2081</v>
      </c>
      <c r="O711" s="55">
        <f t="shared" si="39"/>
        <v>1</v>
      </c>
      <c r="P711" s="55" t="str">
        <f t="shared" si="40"/>
        <v>20811</v>
      </c>
      <c r="Q711" s="55">
        <v>711</v>
      </c>
    </row>
    <row r="712" spans="14:17" x14ac:dyDescent="0.15">
      <c r="N712" s="55">
        <f t="shared" si="38"/>
        <v>2081</v>
      </c>
      <c r="O712" s="55">
        <f t="shared" si="39"/>
        <v>2</v>
      </c>
      <c r="P712" s="55" t="str">
        <f t="shared" si="40"/>
        <v>20812</v>
      </c>
      <c r="Q712" s="55">
        <v>712</v>
      </c>
    </row>
    <row r="713" spans="14:17" x14ac:dyDescent="0.15">
      <c r="N713" s="55">
        <f t="shared" si="38"/>
        <v>2081</v>
      </c>
      <c r="O713" s="55">
        <f t="shared" si="39"/>
        <v>3</v>
      </c>
      <c r="P713" s="55" t="str">
        <f t="shared" si="40"/>
        <v>20813</v>
      </c>
      <c r="Q713" s="55">
        <v>713</v>
      </c>
    </row>
    <row r="714" spans="14:17" x14ac:dyDescent="0.15">
      <c r="N714" s="55">
        <f t="shared" si="38"/>
        <v>2081</v>
      </c>
      <c r="O714" s="55">
        <f t="shared" si="39"/>
        <v>4</v>
      </c>
      <c r="P714" s="55" t="str">
        <f t="shared" si="40"/>
        <v>20814</v>
      </c>
      <c r="Q714" s="55">
        <v>714</v>
      </c>
    </row>
    <row r="715" spans="14:17" x14ac:dyDescent="0.15">
      <c r="N715" s="55">
        <f t="shared" si="38"/>
        <v>2081</v>
      </c>
      <c r="O715" s="55">
        <f t="shared" si="39"/>
        <v>5</v>
      </c>
      <c r="P715" s="55" t="str">
        <f t="shared" si="40"/>
        <v>20815</v>
      </c>
      <c r="Q715" s="55">
        <v>715</v>
      </c>
    </row>
    <row r="716" spans="14:17" x14ac:dyDescent="0.15">
      <c r="N716" s="55">
        <f t="shared" si="38"/>
        <v>2081</v>
      </c>
      <c r="O716" s="55">
        <f t="shared" si="39"/>
        <v>6</v>
      </c>
      <c r="P716" s="55" t="str">
        <f t="shared" si="40"/>
        <v>20816</v>
      </c>
      <c r="Q716" s="55">
        <v>716</v>
      </c>
    </row>
    <row r="717" spans="14:17" x14ac:dyDescent="0.15">
      <c r="N717" s="55">
        <f t="shared" si="38"/>
        <v>2081</v>
      </c>
      <c r="O717" s="55">
        <f t="shared" si="39"/>
        <v>7</v>
      </c>
      <c r="P717" s="55" t="str">
        <f t="shared" si="40"/>
        <v>20817</v>
      </c>
      <c r="Q717" s="55">
        <v>717</v>
      </c>
    </row>
    <row r="718" spans="14:17" x14ac:dyDescent="0.15">
      <c r="N718" s="55">
        <f t="shared" si="38"/>
        <v>2081</v>
      </c>
      <c r="O718" s="55">
        <f t="shared" si="39"/>
        <v>8</v>
      </c>
      <c r="P718" s="55" t="str">
        <f t="shared" si="40"/>
        <v>20818</v>
      </c>
      <c r="Q718" s="55">
        <v>718</v>
      </c>
    </row>
    <row r="719" spans="14:17" x14ac:dyDescent="0.15">
      <c r="N719" s="55">
        <f t="shared" si="38"/>
        <v>2081</v>
      </c>
      <c r="O719" s="55">
        <f t="shared" si="39"/>
        <v>9</v>
      </c>
      <c r="P719" s="55" t="str">
        <f t="shared" si="40"/>
        <v>20819</v>
      </c>
      <c r="Q719" s="55">
        <v>719</v>
      </c>
    </row>
    <row r="720" spans="14:17" x14ac:dyDescent="0.15">
      <c r="N720" s="55">
        <f t="shared" si="38"/>
        <v>2081</v>
      </c>
      <c r="O720" s="55">
        <f t="shared" si="39"/>
        <v>10</v>
      </c>
      <c r="P720" s="55" t="str">
        <f t="shared" si="40"/>
        <v>208110</v>
      </c>
      <c r="Q720" s="55">
        <v>720</v>
      </c>
    </row>
    <row r="721" spans="14:17" x14ac:dyDescent="0.15">
      <c r="N721" s="55">
        <f t="shared" si="38"/>
        <v>2081</v>
      </c>
      <c r="O721" s="55">
        <f t="shared" si="39"/>
        <v>11</v>
      </c>
      <c r="P721" s="55" t="str">
        <f t="shared" si="40"/>
        <v>208111</v>
      </c>
      <c r="Q721" s="55">
        <v>721</v>
      </c>
    </row>
    <row r="722" spans="14:17" x14ac:dyDescent="0.15">
      <c r="N722" s="55">
        <f t="shared" si="38"/>
        <v>2081</v>
      </c>
      <c r="O722" s="55">
        <f t="shared" si="39"/>
        <v>12</v>
      </c>
      <c r="P722" s="55" t="str">
        <f t="shared" si="40"/>
        <v>208112</v>
      </c>
      <c r="Q722" s="55">
        <v>722</v>
      </c>
    </row>
    <row r="723" spans="14:17" x14ac:dyDescent="0.15">
      <c r="N723" s="55">
        <f t="shared" si="38"/>
        <v>2082</v>
      </c>
      <c r="O723" s="55">
        <f t="shared" si="39"/>
        <v>1</v>
      </c>
      <c r="P723" s="55" t="str">
        <f t="shared" si="40"/>
        <v>20821</v>
      </c>
      <c r="Q723" s="55">
        <v>723</v>
      </c>
    </row>
    <row r="724" spans="14:17" x14ac:dyDescent="0.15">
      <c r="N724" s="55">
        <f t="shared" si="38"/>
        <v>2082</v>
      </c>
      <c r="O724" s="55">
        <f t="shared" si="39"/>
        <v>2</v>
      </c>
      <c r="P724" s="55" t="str">
        <f t="shared" si="40"/>
        <v>20822</v>
      </c>
      <c r="Q724" s="55">
        <v>724</v>
      </c>
    </row>
    <row r="725" spans="14:17" x14ac:dyDescent="0.15">
      <c r="N725" s="55">
        <f t="shared" si="38"/>
        <v>2082</v>
      </c>
      <c r="O725" s="55">
        <f t="shared" si="39"/>
        <v>3</v>
      </c>
      <c r="P725" s="55" t="str">
        <f t="shared" si="40"/>
        <v>20823</v>
      </c>
      <c r="Q725" s="55">
        <v>725</v>
      </c>
    </row>
    <row r="726" spans="14:17" x14ac:dyDescent="0.15">
      <c r="N726" s="55">
        <f t="shared" si="38"/>
        <v>2082</v>
      </c>
      <c r="O726" s="55">
        <f t="shared" si="39"/>
        <v>4</v>
      </c>
      <c r="P726" s="55" t="str">
        <f t="shared" si="40"/>
        <v>20824</v>
      </c>
      <c r="Q726" s="55">
        <v>726</v>
      </c>
    </row>
    <row r="727" spans="14:17" x14ac:dyDescent="0.15">
      <c r="N727" s="55">
        <f t="shared" si="38"/>
        <v>2082</v>
      </c>
      <c r="O727" s="55">
        <f t="shared" si="39"/>
        <v>5</v>
      </c>
      <c r="P727" s="55" t="str">
        <f t="shared" si="40"/>
        <v>20825</v>
      </c>
      <c r="Q727" s="55">
        <v>727</v>
      </c>
    </row>
    <row r="728" spans="14:17" x14ac:dyDescent="0.15">
      <c r="N728" s="55">
        <f t="shared" si="38"/>
        <v>2082</v>
      </c>
      <c r="O728" s="55">
        <f t="shared" si="39"/>
        <v>6</v>
      </c>
      <c r="P728" s="55" t="str">
        <f t="shared" si="40"/>
        <v>20826</v>
      </c>
      <c r="Q728" s="55">
        <v>728</v>
      </c>
    </row>
    <row r="729" spans="14:17" x14ac:dyDescent="0.15">
      <c r="N729" s="55">
        <f t="shared" si="38"/>
        <v>2082</v>
      </c>
      <c r="O729" s="55">
        <f t="shared" si="39"/>
        <v>7</v>
      </c>
      <c r="P729" s="55" t="str">
        <f t="shared" si="40"/>
        <v>20827</v>
      </c>
      <c r="Q729" s="55">
        <v>729</v>
      </c>
    </row>
    <row r="730" spans="14:17" x14ac:dyDescent="0.15">
      <c r="N730" s="55">
        <f t="shared" si="38"/>
        <v>2082</v>
      </c>
      <c r="O730" s="55">
        <f t="shared" si="39"/>
        <v>8</v>
      </c>
      <c r="P730" s="55" t="str">
        <f t="shared" si="40"/>
        <v>20828</v>
      </c>
      <c r="Q730" s="55">
        <v>730</v>
      </c>
    </row>
    <row r="731" spans="14:17" x14ac:dyDescent="0.15">
      <c r="N731" s="55">
        <f t="shared" si="38"/>
        <v>2082</v>
      </c>
      <c r="O731" s="55">
        <f t="shared" si="39"/>
        <v>9</v>
      </c>
      <c r="P731" s="55" t="str">
        <f t="shared" si="40"/>
        <v>20829</v>
      </c>
      <c r="Q731" s="55">
        <v>731</v>
      </c>
    </row>
    <row r="732" spans="14:17" x14ac:dyDescent="0.15">
      <c r="N732" s="55">
        <f t="shared" si="38"/>
        <v>2082</v>
      </c>
      <c r="O732" s="55">
        <f t="shared" si="39"/>
        <v>10</v>
      </c>
      <c r="P732" s="55" t="str">
        <f t="shared" si="40"/>
        <v>208210</v>
      </c>
      <c r="Q732" s="55">
        <v>732</v>
      </c>
    </row>
    <row r="733" spans="14:17" x14ac:dyDescent="0.15">
      <c r="N733" s="55">
        <f t="shared" si="38"/>
        <v>2082</v>
      </c>
      <c r="O733" s="55">
        <f t="shared" si="39"/>
        <v>11</v>
      </c>
      <c r="P733" s="55" t="str">
        <f t="shared" si="40"/>
        <v>208211</v>
      </c>
      <c r="Q733" s="55">
        <v>733</v>
      </c>
    </row>
    <row r="734" spans="14:17" x14ac:dyDescent="0.15">
      <c r="N734" s="55">
        <f t="shared" si="38"/>
        <v>2082</v>
      </c>
      <c r="O734" s="55">
        <f t="shared" si="39"/>
        <v>12</v>
      </c>
      <c r="P734" s="55" t="str">
        <f t="shared" si="40"/>
        <v>208212</v>
      </c>
      <c r="Q734" s="55">
        <v>734</v>
      </c>
    </row>
    <row r="735" spans="14:17" x14ac:dyDescent="0.15">
      <c r="N735" s="55">
        <f t="shared" si="38"/>
        <v>2083</v>
      </c>
      <c r="O735" s="55">
        <f t="shared" si="39"/>
        <v>1</v>
      </c>
      <c r="P735" s="55" t="str">
        <f t="shared" si="40"/>
        <v>20831</v>
      </c>
      <c r="Q735" s="55">
        <v>735</v>
      </c>
    </row>
    <row r="736" spans="14:17" x14ac:dyDescent="0.15">
      <c r="N736" s="55">
        <f t="shared" ref="N736:N799" si="41">IF(O736=1,N735+1,N735)</f>
        <v>2083</v>
      </c>
      <c r="O736" s="55">
        <f t="shared" ref="O736:O799" si="42">IF(O735=12,1,O735+1)</f>
        <v>2</v>
      </c>
      <c r="P736" s="55" t="str">
        <f t="shared" si="40"/>
        <v>20832</v>
      </c>
      <c r="Q736" s="55">
        <v>736</v>
      </c>
    </row>
    <row r="737" spans="14:17" x14ac:dyDescent="0.15">
      <c r="N737" s="55">
        <f t="shared" si="41"/>
        <v>2083</v>
      </c>
      <c r="O737" s="55">
        <f t="shared" si="42"/>
        <v>3</v>
      </c>
      <c r="P737" s="55" t="str">
        <f t="shared" si="40"/>
        <v>20833</v>
      </c>
      <c r="Q737" s="55">
        <v>737</v>
      </c>
    </row>
    <row r="738" spans="14:17" x14ac:dyDescent="0.15">
      <c r="N738" s="55">
        <f t="shared" si="41"/>
        <v>2083</v>
      </c>
      <c r="O738" s="55">
        <f t="shared" si="42"/>
        <v>4</v>
      </c>
      <c r="P738" s="55" t="str">
        <f t="shared" si="40"/>
        <v>20834</v>
      </c>
      <c r="Q738" s="55">
        <v>738</v>
      </c>
    </row>
    <row r="739" spans="14:17" x14ac:dyDescent="0.15">
      <c r="N739" s="55">
        <f t="shared" si="41"/>
        <v>2083</v>
      </c>
      <c r="O739" s="55">
        <f t="shared" si="42"/>
        <v>5</v>
      </c>
      <c r="P739" s="55" t="str">
        <f t="shared" si="40"/>
        <v>20835</v>
      </c>
      <c r="Q739" s="55">
        <v>739</v>
      </c>
    </row>
    <row r="740" spans="14:17" x14ac:dyDescent="0.15">
      <c r="N740" s="55">
        <f t="shared" si="41"/>
        <v>2083</v>
      </c>
      <c r="O740" s="55">
        <f t="shared" si="42"/>
        <v>6</v>
      </c>
      <c r="P740" s="55" t="str">
        <f t="shared" si="40"/>
        <v>20836</v>
      </c>
      <c r="Q740" s="55">
        <v>740</v>
      </c>
    </row>
    <row r="741" spans="14:17" x14ac:dyDescent="0.15">
      <c r="N741" s="55">
        <f t="shared" si="41"/>
        <v>2083</v>
      </c>
      <c r="O741" s="55">
        <f t="shared" si="42"/>
        <v>7</v>
      </c>
      <c r="P741" s="55" t="str">
        <f t="shared" si="40"/>
        <v>20837</v>
      </c>
      <c r="Q741" s="55">
        <v>741</v>
      </c>
    </row>
    <row r="742" spans="14:17" x14ac:dyDescent="0.15">
      <c r="N742" s="55">
        <f t="shared" si="41"/>
        <v>2083</v>
      </c>
      <c r="O742" s="55">
        <f t="shared" si="42"/>
        <v>8</v>
      </c>
      <c r="P742" s="55" t="str">
        <f t="shared" si="40"/>
        <v>20838</v>
      </c>
      <c r="Q742" s="55">
        <v>742</v>
      </c>
    </row>
    <row r="743" spans="14:17" x14ac:dyDescent="0.15">
      <c r="N743" s="55">
        <f t="shared" si="41"/>
        <v>2083</v>
      </c>
      <c r="O743" s="55">
        <f t="shared" si="42"/>
        <v>9</v>
      </c>
      <c r="P743" s="55" t="str">
        <f t="shared" si="40"/>
        <v>20839</v>
      </c>
      <c r="Q743" s="55">
        <v>743</v>
      </c>
    </row>
    <row r="744" spans="14:17" x14ac:dyDescent="0.15">
      <c r="N744" s="55">
        <f t="shared" si="41"/>
        <v>2083</v>
      </c>
      <c r="O744" s="55">
        <f t="shared" si="42"/>
        <v>10</v>
      </c>
      <c r="P744" s="55" t="str">
        <f t="shared" si="40"/>
        <v>208310</v>
      </c>
      <c r="Q744" s="55">
        <v>744</v>
      </c>
    </row>
    <row r="745" spans="14:17" x14ac:dyDescent="0.15">
      <c r="N745" s="55">
        <f t="shared" si="41"/>
        <v>2083</v>
      </c>
      <c r="O745" s="55">
        <f t="shared" si="42"/>
        <v>11</v>
      </c>
      <c r="P745" s="55" t="str">
        <f t="shared" si="40"/>
        <v>208311</v>
      </c>
      <c r="Q745" s="55">
        <v>745</v>
      </c>
    </row>
    <row r="746" spans="14:17" x14ac:dyDescent="0.15">
      <c r="N746" s="55">
        <f t="shared" si="41"/>
        <v>2083</v>
      </c>
      <c r="O746" s="55">
        <f t="shared" si="42"/>
        <v>12</v>
      </c>
      <c r="P746" s="55" t="str">
        <f t="shared" si="40"/>
        <v>208312</v>
      </c>
      <c r="Q746" s="55">
        <v>746</v>
      </c>
    </row>
    <row r="747" spans="14:17" x14ac:dyDescent="0.15">
      <c r="N747" s="55">
        <f t="shared" si="41"/>
        <v>2084</v>
      </c>
      <c r="O747" s="55">
        <f t="shared" si="42"/>
        <v>1</v>
      </c>
      <c r="P747" s="55" t="str">
        <f t="shared" si="40"/>
        <v>20841</v>
      </c>
      <c r="Q747" s="55">
        <v>747</v>
      </c>
    </row>
    <row r="748" spans="14:17" x14ac:dyDescent="0.15">
      <c r="N748" s="55">
        <f t="shared" si="41"/>
        <v>2084</v>
      </c>
      <c r="O748" s="55">
        <f t="shared" si="42"/>
        <v>2</v>
      </c>
      <c r="P748" s="55" t="str">
        <f t="shared" si="40"/>
        <v>20842</v>
      </c>
      <c r="Q748" s="55">
        <v>748</v>
      </c>
    </row>
    <row r="749" spans="14:17" x14ac:dyDescent="0.15">
      <c r="N749" s="55">
        <f t="shared" si="41"/>
        <v>2084</v>
      </c>
      <c r="O749" s="55">
        <f t="shared" si="42"/>
        <v>3</v>
      </c>
      <c r="P749" s="55" t="str">
        <f t="shared" si="40"/>
        <v>20843</v>
      </c>
      <c r="Q749" s="55">
        <v>749</v>
      </c>
    </row>
    <row r="750" spans="14:17" x14ac:dyDescent="0.15">
      <c r="N750" s="55">
        <f t="shared" si="41"/>
        <v>2084</v>
      </c>
      <c r="O750" s="55">
        <f t="shared" si="42"/>
        <v>4</v>
      </c>
      <c r="P750" s="55" t="str">
        <f t="shared" si="40"/>
        <v>20844</v>
      </c>
      <c r="Q750" s="55">
        <v>750</v>
      </c>
    </row>
    <row r="751" spans="14:17" x14ac:dyDescent="0.15">
      <c r="N751" s="55">
        <f t="shared" si="41"/>
        <v>2084</v>
      </c>
      <c r="O751" s="55">
        <f t="shared" si="42"/>
        <v>5</v>
      </c>
      <c r="P751" s="55" t="str">
        <f t="shared" si="40"/>
        <v>20845</v>
      </c>
      <c r="Q751" s="55">
        <v>751</v>
      </c>
    </row>
    <row r="752" spans="14:17" x14ac:dyDescent="0.15">
      <c r="N752" s="55">
        <f t="shared" si="41"/>
        <v>2084</v>
      </c>
      <c r="O752" s="55">
        <f t="shared" si="42"/>
        <v>6</v>
      </c>
      <c r="P752" s="55" t="str">
        <f t="shared" si="40"/>
        <v>20846</v>
      </c>
      <c r="Q752" s="55">
        <v>752</v>
      </c>
    </row>
    <row r="753" spans="14:17" x14ac:dyDescent="0.15">
      <c r="N753" s="55">
        <f t="shared" si="41"/>
        <v>2084</v>
      </c>
      <c r="O753" s="55">
        <f t="shared" si="42"/>
        <v>7</v>
      </c>
      <c r="P753" s="55" t="str">
        <f t="shared" si="40"/>
        <v>20847</v>
      </c>
      <c r="Q753" s="55">
        <v>753</v>
      </c>
    </row>
    <row r="754" spans="14:17" x14ac:dyDescent="0.15">
      <c r="N754" s="55">
        <f t="shared" si="41"/>
        <v>2084</v>
      </c>
      <c r="O754" s="55">
        <f t="shared" si="42"/>
        <v>8</v>
      </c>
      <c r="P754" s="55" t="str">
        <f t="shared" si="40"/>
        <v>20848</v>
      </c>
      <c r="Q754" s="55">
        <v>754</v>
      </c>
    </row>
    <row r="755" spans="14:17" x14ac:dyDescent="0.15">
      <c r="N755" s="55">
        <f t="shared" si="41"/>
        <v>2084</v>
      </c>
      <c r="O755" s="55">
        <f t="shared" si="42"/>
        <v>9</v>
      </c>
      <c r="P755" s="55" t="str">
        <f t="shared" si="40"/>
        <v>20849</v>
      </c>
      <c r="Q755" s="55">
        <v>755</v>
      </c>
    </row>
    <row r="756" spans="14:17" x14ac:dyDescent="0.15">
      <c r="N756" s="55">
        <f t="shared" si="41"/>
        <v>2084</v>
      </c>
      <c r="O756" s="55">
        <f t="shared" si="42"/>
        <v>10</v>
      </c>
      <c r="P756" s="55" t="str">
        <f t="shared" si="40"/>
        <v>208410</v>
      </c>
      <c r="Q756" s="55">
        <v>756</v>
      </c>
    </row>
    <row r="757" spans="14:17" x14ac:dyDescent="0.15">
      <c r="N757" s="55">
        <f t="shared" si="41"/>
        <v>2084</v>
      </c>
      <c r="O757" s="55">
        <f t="shared" si="42"/>
        <v>11</v>
      </c>
      <c r="P757" s="55" t="str">
        <f t="shared" si="40"/>
        <v>208411</v>
      </c>
      <c r="Q757" s="55">
        <v>757</v>
      </c>
    </row>
    <row r="758" spans="14:17" x14ac:dyDescent="0.15">
      <c r="N758" s="55">
        <f t="shared" si="41"/>
        <v>2084</v>
      </c>
      <c r="O758" s="55">
        <f t="shared" si="42"/>
        <v>12</v>
      </c>
      <c r="P758" s="55" t="str">
        <f t="shared" si="40"/>
        <v>208412</v>
      </c>
      <c r="Q758" s="55">
        <v>758</v>
      </c>
    </row>
    <row r="759" spans="14:17" x14ac:dyDescent="0.15">
      <c r="N759" s="55">
        <f t="shared" si="41"/>
        <v>2085</v>
      </c>
      <c r="O759" s="55">
        <f t="shared" si="42"/>
        <v>1</v>
      </c>
      <c r="P759" s="55" t="str">
        <f t="shared" si="40"/>
        <v>20851</v>
      </c>
      <c r="Q759" s="55">
        <v>759</v>
      </c>
    </row>
    <row r="760" spans="14:17" x14ac:dyDescent="0.15">
      <c r="N760" s="55">
        <f t="shared" si="41"/>
        <v>2085</v>
      </c>
      <c r="O760" s="55">
        <f t="shared" si="42"/>
        <v>2</v>
      </c>
      <c r="P760" s="55" t="str">
        <f t="shared" si="40"/>
        <v>20852</v>
      </c>
      <c r="Q760" s="55">
        <v>760</v>
      </c>
    </row>
    <row r="761" spans="14:17" x14ac:dyDescent="0.15">
      <c r="N761" s="55">
        <f t="shared" si="41"/>
        <v>2085</v>
      </c>
      <c r="O761" s="55">
        <f t="shared" si="42"/>
        <v>3</v>
      </c>
      <c r="P761" s="55" t="str">
        <f t="shared" si="40"/>
        <v>20853</v>
      </c>
      <c r="Q761" s="55">
        <v>761</v>
      </c>
    </row>
    <row r="762" spans="14:17" x14ac:dyDescent="0.15">
      <c r="N762" s="55">
        <f t="shared" si="41"/>
        <v>2085</v>
      </c>
      <c r="O762" s="55">
        <f t="shared" si="42"/>
        <v>4</v>
      </c>
      <c r="P762" s="55" t="str">
        <f t="shared" si="40"/>
        <v>20854</v>
      </c>
      <c r="Q762" s="55">
        <v>762</v>
      </c>
    </row>
    <row r="763" spans="14:17" x14ac:dyDescent="0.15">
      <c r="N763" s="55">
        <f t="shared" si="41"/>
        <v>2085</v>
      </c>
      <c r="O763" s="55">
        <f t="shared" si="42"/>
        <v>5</v>
      </c>
      <c r="P763" s="55" t="str">
        <f t="shared" si="40"/>
        <v>20855</v>
      </c>
      <c r="Q763" s="55">
        <v>763</v>
      </c>
    </row>
    <row r="764" spans="14:17" x14ac:dyDescent="0.15">
      <c r="N764" s="55">
        <f t="shared" si="41"/>
        <v>2085</v>
      </c>
      <c r="O764" s="55">
        <f t="shared" si="42"/>
        <v>6</v>
      </c>
      <c r="P764" s="55" t="str">
        <f t="shared" si="40"/>
        <v>20856</v>
      </c>
      <c r="Q764" s="55">
        <v>764</v>
      </c>
    </row>
    <row r="765" spans="14:17" x14ac:dyDescent="0.15">
      <c r="N765" s="55">
        <f t="shared" si="41"/>
        <v>2085</v>
      </c>
      <c r="O765" s="55">
        <f t="shared" si="42"/>
        <v>7</v>
      </c>
      <c r="P765" s="55" t="str">
        <f t="shared" si="40"/>
        <v>20857</v>
      </c>
      <c r="Q765" s="55">
        <v>765</v>
      </c>
    </row>
    <row r="766" spans="14:17" x14ac:dyDescent="0.15">
      <c r="N766" s="55">
        <f t="shared" si="41"/>
        <v>2085</v>
      </c>
      <c r="O766" s="55">
        <f t="shared" si="42"/>
        <v>8</v>
      </c>
      <c r="P766" s="55" t="str">
        <f t="shared" si="40"/>
        <v>20858</v>
      </c>
      <c r="Q766" s="55">
        <v>766</v>
      </c>
    </row>
    <row r="767" spans="14:17" x14ac:dyDescent="0.15">
      <c r="N767" s="55">
        <f t="shared" si="41"/>
        <v>2085</v>
      </c>
      <c r="O767" s="55">
        <f t="shared" si="42"/>
        <v>9</v>
      </c>
      <c r="P767" s="55" t="str">
        <f t="shared" si="40"/>
        <v>20859</v>
      </c>
      <c r="Q767" s="55">
        <v>767</v>
      </c>
    </row>
    <row r="768" spans="14:17" x14ac:dyDescent="0.15">
      <c r="N768" s="55">
        <f t="shared" si="41"/>
        <v>2085</v>
      </c>
      <c r="O768" s="55">
        <f t="shared" si="42"/>
        <v>10</v>
      </c>
      <c r="P768" s="55" t="str">
        <f t="shared" si="40"/>
        <v>208510</v>
      </c>
      <c r="Q768" s="55">
        <v>768</v>
      </c>
    </row>
    <row r="769" spans="14:17" x14ac:dyDescent="0.15">
      <c r="N769" s="55">
        <f t="shared" si="41"/>
        <v>2085</v>
      </c>
      <c r="O769" s="55">
        <f t="shared" si="42"/>
        <v>11</v>
      </c>
      <c r="P769" s="55" t="str">
        <f t="shared" si="40"/>
        <v>208511</v>
      </c>
      <c r="Q769" s="55">
        <v>769</v>
      </c>
    </row>
    <row r="770" spans="14:17" x14ac:dyDescent="0.15">
      <c r="N770" s="55">
        <f t="shared" si="41"/>
        <v>2085</v>
      </c>
      <c r="O770" s="55">
        <f t="shared" si="42"/>
        <v>12</v>
      </c>
      <c r="P770" s="55" t="str">
        <f t="shared" ref="P770:P833" si="43">N770&amp;O770</f>
        <v>208512</v>
      </c>
      <c r="Q770" s="55">
        <v>770</v>
      </c>
    </row>
    <row r="771" spans="14:17" x14ac:dyDescent="0.15">
      <c r="N771" s="55">
        <f t="shared" si="41"/>
        <v>2086</v>
      </c>
      <c r="O771" s="55">
        <f t="shared" si="42"/>
        <v>1</v>
      </c>
      <c r="P771" s="55" t="str">
        <f t="shared" si="43"/>
        <v>20861</v>
      </c>
      <c r="Q771" s="55">
        <v>771</v>
      </c>
    </row>
    <row r="772" spans="14:17" x14ac:dyDescent="0.15">
      <c r="N772" s="55">
        <f t="shared" si="41"/>
        <v>2086</v>
      </c>
      <c r="O772" s="55">
        <f t="shared" si="42"/>
        <v>2</v>
      </c>
      <c r="P772" s="55" t="str">
        <f t="shared" si="43"/>
        <v>20862</v>
      </c>
      <c r="Q772" s="55">
        <v>772</v>
      </c>
    </row>
    <row r="773" spans="14:17" x14ac:dyDescent="0.15">
      <c r="N773" s="55">
        <f t="shared" si="41"/>
        <v>2086</v>
      </c>
      <c r="O773" s="55">
        <f t="shared" si="42"/>
        <v>3</v>
      </c>
      <c r="P773" s="55" t="str">
        <f t="shared" si="43"/>
        <v>20863</v>
      </c>
      <c r="Q773" s="55">
        <v>773</v>
      </c>
    </row>
    <row r="774" spans="14:17" x14ac:dyDescent="0.15">
      <c r="N774" s="55">
        <f t="shared" si="41"/>
        <v>2086</v>
      </c>
      <c r="O774" s="55">
        <f t="shared" si="42"/>
        <v>4</v>
      </c>
      <c r="P774" s="55" t="str">
        <f t="shared" si="43"/>
        <v>20864</v>
      </c>
      <c r="Q774" s="55">
        <v>774</v>
      </c>
    </row>
    <row r="775" spans="14:17" x14ac:dyDescent="0.15">
      <c r="N775" s="55">
        <f t="shared" si="41"/>
        <v>2086</v>
      </c>
      <c r="O775" s="55">
        <f t="shared" si="42"/>
        <v>5</v>
      </c>
      <c r="P775" s="55" t="str">
        <f t="shared" si="43"/>
        <v>20865</v>
      </c>
      <c r="Q775" s="55">
        <v>775</v>
      </c>
    </row>
    <row r="776" spans="14:17" x14ac:dyDescent="0.15">
      <c r="N776" s="55">
        <f t="shared" si="41"/>
        <v>2086</v>
      </c>
      <c r="O776" s="55">
        <f t="shared" si="42"/>
        <v>6</v>
      </c>
      <c r="P776" s="55" t="str">
        <f t="shared" si="43"/>
        <v>20866</v>
      </c>
      <c r="Q776" s="55">
        <v>776</v>
      </c>
    </row>
    <row r="777" spans="14:17" x14ac:dyDescent="0.15">
      <c r="N777" s="55">
        <f t="shared" si="41"/>
        <v>2086</v>
      </c>
      <c r="O777" s="55">
        <f t="shared" si="42"/>
        <v>7</v>
      </c>
      <c r="P777" s="55" t="str">
        <f t="shared" si="43"/>
        <v>20867</v>
      </c>
      <c r="Q777" s="55">
        <v>777</v>
      </c>
    </row>
    <row r="778" spans="14:17" x14ac:dyDescent="0.15">
      <c r="N778" s="55">
        <f t="shared" si="41"/>
        <v>2086</v>
      </c>
      <c r="O778" s="55">
        <f t="shared" si="42"/>
        <v>8</v>
      </c>
      <c r="P778" s="55" t="str">
        <f t="shared" si="43"/>
        <v>20868</v>
      </c>
      <c r="Q778" s="55">
        <v>778</v>
      </c>
    </row>
    <row r="779" spans="14:17" x14ac:dyDescent="0.15">
      <c r="N779" s="55">
        <f t="shared" si="41"/>
        <v>2086</v>
      </c>
      <c r="O779" s="55">
        <f t="shared" si="42"/>
        <v>9</v>
      </c>
      <c r="P779" s="55" t="str">
        <f t="shared" si="43"/>
        <v>20869</v>
      </c>
      <c r="Q779" s="55">
        <v>779</v>
      </c>
    </row>
    <row r="780" spans="14:17" x14ac:dyDescent="0.15">
      <c r="N780" s="55">
        <f t="shared" si="41"/>
        <v>2086</v>
      </c>
      <c r="O780" s="55">
        <f t="shared" si="42"/>
        <v>10</v>
      </c>
      <c r="P780" s="55" t="str">
        <f t="shared" si="43"/>
        <v>208610</v>
      </c>
      <c r="Q780" s="55">
        <v>780</v>
      </c>
    </row>
    <row r="781" spans="14:17" x14ac:dyDescent="0.15">
      <c r="N781" s="55">
        <f t="shared" si="41"/>
        <v>2086</v>
      </c>
      <c r="O781" s="55">
        <f t="shared" si="42"/>
        <v>11</v>
      </c>
      <c r="P781" s="55" t="str">
        <f t="shared" si="43"/>
        <v>208611</v>
      </c>
      <c r="Q781" s="55">
        <v>781</v>
      </c>
    </row>
    <row r="782" spans="14:17" x14ac:dyDescent="0.15">
      <c r="N782" s="55">
        <f t="shared" si="41"/>
        <v>2086</v>
      </c>
      <c r="O782" s="55">
        <f t="shared" si="42"/>
        <v>12</v>
      </c>
      <c r="P782" s="55" t="str">
        <f t="shared" si="43"/>
        <v>208612</v>
      </c>
      <c r="Q782" s="55">
        <v>782</v>
      </c>
    </row>
    <row r="783" spans="14:17" x14ac:dyDescent="0.15">
      <c r="N783" s="55">
        <f t="shared" si="41"/>
        <v>2087</v>
      </c>
      <c r="O783" s="55">
        <f t="shared" si="42"/>
        <v>1</v>
      </c>
      <c r="P783" s="55" t="str">
        <f t="shared" si="43"/>
        <v>20871</v>
      </c>
      <c r="Q783" s="55">
        <v>783</v>
      </c>
    </row>
    <row r="784" spans="14:17" x14ac:dyDescent="0.15">
      <c r="N784" s="55">
        <f t="shared" si="41"/>
        <v>2087</v>
      </c>
      <c r="O784" s="55">
        <f t="shared" si="42"/>
        <v>2</v>
      </c>
      <c r="P784" s="55" t="str">
        <f t="shared" si="43"/>
        <v>20872</v>
      </c>
      <c r="Q784" s="55">
        <v>784</v>
      </c>
    </row>
    <row r="785" spans="14:17" x14ac:dyDescent="0.15">
      <c r="N785" s="55">
        <f t="shared" si="41"/>
        <v>2087</v>
      </c>
      <c r="O785" s="55">
        <f t="shared" si="42"/>
        <v>3</v>
      </c>
      <c r="P785" s="55" t="str">
        <f t="shared" si="43"/>
        <v>20873</v>
      </c>
      <c r="Q785" s="55">
        <v>785</v>
      </c>
    </row>
    <row r="786" spans="14:17" x14ac:dyDescent="0.15">
      <c r="N786" s="55">
        <f t="shared" si="41"/>
        <v>2087</v>
      </c>
      <c r="O786" s="55">
        <f t="shared" si="42"/>
        <v>4</v>
      </c>
      <c r="P786" s="55" t="str">
        <f t="shared" si="43"/>
        <v>20874</v>
      </c>
      <c r="Q786" s="55">
        <v>786</v>
      </c>
    </row>
    <row r="787" spans="14:17" x14ac:dyDescent="0.15">
      <c r="N787" s="55">
        <f t="shared" si="41"/>
        <v>2087</v>
      </c>
      <c r="O787" s="55">
        <f t="shared" si="42"/>
        <v>5</v>
      </c>
      <c r="P787" s="55" t="str">
        <f t="shared" si="43"/>
        <v>20875</v>
      </c>
      <c r="Q787" s="55">
        <v>787</v>
      </c>
    </row>
    <row r="788" spans="14:17" x14ac:dyDescent="0.15">
      <c r="N788" s="55">
        <f t="shared" si="41"/>
        <v>2087</v>
      </c>
      <c r="O788" s="55">
        <f t="shared" si="42"/>
        <v>6</v>
      </c>
      <c r="P788" s="55" t="str">
        <f t="shared" si="43"/>
        <v>20876</v>
      </c>
      <c r="Q788" s="55">
        <v>788</v>
      </c>
    </row>
    <row r="789" spans="14:17" x14ac:dyDescent="0.15">
      <c r="N789" s="55">
        <f t="shared" si="41"/>
        <v>2087</v>
      </c>
      <c r="O789" s="55">
        <f t="shared" si="42"/>
        <v>7</v>
      </c>
      <c r="P789" s="55" t="str">
        <f t="shared" si="43"/>
        <v>20877</v>
      </c>
      <c r="Q789" s="55">
        <v>789</v>
      </c>
    </row>
    <row r="790" spans="14:17" x14ac:dyDescent="0.15">
      <c r="N790" s="55">
        <f t="shared" si="41"/>
        <v>2087</v>
      </c>
      <c r="O790" s="55">
        <f t="shared" si="42"/>
        <v>8</v>
      </c>
      <c r="P790" s="55" t="str">
        <f t="shared" si="43"/>
        <v>20878</v>
      </c>
      <c r="Q790" s="55">
        <v>790</v>
      </c>
    </row>
    <row r="791" spans="14:17" x14ac:dyDescent="0.15">
      <c r="N791" s="55">
        <f t="shared" si="41"/>
        <v>2087</v>
      </c>
      <c r="O791" s="55">
        <f t="shared" si="42"/>
        <v>9</v>
      </c>
      <c r="P791" s="55" t="str">
        <f t="shared" si="43"/>
        <v>20879</v>
      </c>
      <c r="Q791" s="55">
        <v>791</v>
      </c>
    </row>
    <row r="792" spans="14:17" x14ac:dyDescent="0.15">
      <c r="N792" s="55">
        <f t="shared" si="41"/>
        <v>2087</v>
      </c>
      <c r="O792" s="55">
        <f t="shared" si="42"/>
        <v>10</v>
      </c>
      <c r="P792" s="55" t="str">
        <f t="shared" si="43"/>
        <v>208710</v>
      </c>
      <c r="Q792" s="55">
        <v>792</v>
      </c>
    </row>
    <row r="793" spans="14:17" x14ac:dyDescent="0.15">
      <c r="N793" s="55">
        <f t="shared" si="41"/>
        <v>2087</v>
      </c>
      <c r="O793" s="55">
        <f t="shared" si="42"/>
        <v>11</v>
      </c>
      <c r="P793" s="55" t="str">
        <f t="shared" si="43"/>
        <v>208711</v>
      </c>
      <c r="Q793" s="55">
        <v>793</v>
      </c>
    </row>
    <row r="794" spans="14:17" x14ac:dyDescent="0.15">
      <c r="N794" s="55">
        <f t="shared" si="41"/>
        <v>2087</v>
      </c>
      <c r="O794" s="55">
        <f t="shared" si="42"/>
        <v>12</v>
      </c>
      <c r="P794" s="55" t="str">
        <f t="shared" si="43"/>
        <v>208712</v>
      </c>
      <c r="Q794" s="55">
        <v>794</v>
      </c>
    </row>
    <row r="795" spans="14:17" x14ac:dyDescent="0.15">
      <c r="N795" s="55">
        <f t="shared" si="41"/>
        <v>2088</v>
      </c>
      <c r="O795" s="55">
        <f t="shared" si="42"/>
        <v>1</v>
      </c>
      <c r="P795" s="55" t="str">
        <f t="shared" si="43"/>
        <v>20881</v>
      </c>
      <c r="Q795" s="55">
        <v>795</v>
      </c>
    </row>
    <row r="796" spans="14:17" x14ac:dyDescent="0.15">
      <c r="N796" s="55">
        <f t="shared" si="41"/>
        <v>2088</v>
      </c>
      <c r="O796" s="55">
        <f t="shared" si="42"/>
        <v>2</v>
      </c>
      <c r="P796" s="55" t="str">
        <f t="shared" si="43"/>
        <v>20882</v>
      </c>
      <c r="Q796" s="55">
        <v>796</v>
      </c>
    </row>
    <row r="797" spans="14:17" x14ac:dyDescent="0.15">
      <c r="N797" s="55">
        <f t="shared" si="41"/>
        <v>2088</v>
      </c>
      <c r="O797" s="55">
        <f t="shared" si="42"/>
        <v>3</v>
      </c>
      <c r="P797" s="55" t="str">
        <f t="shared" si="43"/>
        <v>20883</v>
      </c>
      <c r="Q797" s="55">
        <v>797</v>
      </c>
    </row>
    <row r="798" spans="14:17" x14ac:dyDescent="0.15">
      <c r="N798" s="55">
        <f t="shared" si="41"/>
        <v>2088</v>
      </c>
      <c r="O798" s="55">
        <f t="shared" si="42"/>
        <v>4</v>
      </c>
      <c r="P798" s="55" t="str">
        <f t="shared" si="43"/>
        <v>20884</v>
      </c>
      <c r="Q798" s="55">
        <v>798</v>
      </c>
    </row>
    <row r="799" spans="14:17" x14ac:dyDescent="0.15">
      <c r="N799" s="55">
        <f t="shared" si="41"/>
        <v>2088</v>
      </c>
      <c r="O799" s="55">
        <f t="shared" si="42"/>
        <v>5</v>
      </c>
      <c r="P799" s="55" t="str">
        <f t="shared" si="43"/>
        <v>20885</v>
      </c>
      <c r="Q799" s="55">
        <v>799</v>
      </c>
    </row>
    <row r="800" spans="14:17" x14ac:dyDescent="0.15">
      <c r="N800" s="55">
        <f t="shared" ref="N800:N863" si="44">IF(O800=1,N799+1,N799)</f>
        <v>2088</v>
      </c>
      <c r="O800" s="55">
        <f t="shared" ref="O800:O863" si="45">IF(O799=12,1,O799+1)</f>
        <v>6</v>
      </c>
      <c r="P800" s="55" t="str">
        <f t="shared" si="43"/>
        <v>20886</v>
      </c>
      <c r="Q800" s="55">
        <v>800</v>
      </c>
    </row>
    <row r="801" spans="14:17" x14ac:dyDescent="0.15">
      <c r="N801" s="55">
        <f t="shared" si="44"/>
        <v>2088</v>
      </c>
      <c r="O801" s="55">
        <f t="shared" si="45"/>
        <v>7</v>
      </c>
      <c r="P801" s="55" t="str">
        <f t="shared" si="43"/>
        <v>20887</v>
      </c>
      <c r="Q801" s="55">
        <v>801</v>
      </c>
    </row>
    <row r="802" spans="14:17" x14ac:dyDescent="0.15">
      <c r="N802" s="55">
        <f t="shared" si="44"/>
        <v>2088</v>
      </c>
      <c r="O802" s="55">
        <f t="shared" si="45"/>
        <v>8</v>
      </c>
      <c r="P802" s="55" t="str">
        <f t="shared" si="43"/>
        <v>20888</v>
      </c>
      <c r="Q802" s="55">
        <v>802</v>
      </c>
    </row>
    <row r="803" spans="14:17" x14ac:dyDescent="0.15">
      <c r="N803" s="55">
        <f t="shared" si="44"/>
        <v>2088</v>
      </c>
      <c r="O803" s="55">
        <f t="shared" si="45"/>
        <v>9</v>
      </c>
      <c r="P803" s="55" t="str">
        <f t="shared" si="43"/>
        <v>20889</v>
      </c>
      <c r="Q803" s="55">
        <v>803</v>
      </c>
    </row>
    <row r="804" spans="14:17" x14ac:dyDescent="0.15">
      <c r="N804" s="55">
        <f t="shared" si="44"/>
        <v>2088</v>
      </c>
      <c r="O804" s="55">
        <f t="shared" si="45"/>
        <v>10</v>
      </c>
      <c r="P804" s="55" t="str">
        <f t="shared" si="43"/>
        <v>208810</v>
      </c>
      <c r="Q804" s="55">
        <v>804</v>
      </c>
    </row>
    <row r="805" spans="14:17" x14ac:dyDescent="0.15">
      <c r="N805" s="55">
        <f t="shared" si="44"/>
        <v>2088</v>
      </c>
      <c r="O805" s="55">
        <f t="shared" si="45"/>
        <v>11</v>
      </c>
      <c r="P805" s="55" t="str">
        <f t="shared" si="43"/>
        <v>208811</v>
      </c>
      <c r="Q805" s="55">
        <v>805</v>
      </c>
    </row>
    <row r="806" spans="14:17" x14ac:dyDescent="0.15">
      <c r="N806" s="55">
        <f t="shared" si="44"/>
        <v>2088</v>
      </c>
      <c r="O806" s="55">
        <f t="shared" si="45"/>
        <v>12</v>
      </c>
      <c r="P806" s="55" t="str">
        <f t="shared" si="43"/>
        <v>208812</v>
      </c>
      <c r="Q806" s="55">
        <v>806</v>
      </c>
    </row>
    <row r="807" spans="14:17" x14ac:dyDescent="0.15">
      <c r="N807" s="55">
        <f t="shared" si="44"/>
        <v>2089</v>
      </c>
      <c r="O807" s="55">
        <f t="shared" si="45"/>
        <v>1</v>
      </c>
      <c r="P807" s="55" t="str">
        <f t="shared" si="43"/>
        <v>20891</v>
      </c>
      <c r="Q807" s="55">
        <v>807</v>
      </c>
    </row>
    <row r="808" spans="14:17" x14ac:dyDescent="0.15">
      <c r="N808" s="55">
        <f t="shared" si="44"/>
        <v>2089</v>
      </c>
      <c r="O808" s="55">
        <f t="shared" si="45"/>
        <v>2</v>
      </c>
      <c r="P808" s="55" t="str">
        <f t="shared" si="43"/>
        <v>20892</v>
      </c>
      <c r="Q808" s="55">
        <v>808</v>
      </c>
    </row>
    <row r="809" spans="14:17" x14ac:dyDescent="0.15">
      <c r="N809" s="55">
        <f t="shared" si="44"/>
        <v>2089</v>
      </c>
      <c r="O809" s="55">
        <f t="shared" si="45"/>
        <v>3</v>
      </c>
      <c r="P809" s="55" t="str">
        <f t="shared" si="43"/>
        <v>20893</v>
      </c>
      <c r="Q809" s="55">
        <v>809</v>
      </c>
    </row>
    <row r="810" spans="14:17" x14ac:dyDescent="0.15">
      <c r="N810" s="55">
        <f t="shared" si="44"/>
        <v>2089</v>
      </c>
      <c r="O810" s="55">
        <f t="shared" si="45"/>
        <v>4</v>
      </c>
      <c r="P810" s="55" t="str">
        <f t="shared" si="43"/>
        <v>20894</v>
      </c>
      <c r="Q810" s="55">
        <v>810</v>
      </c>
    </row>
    <row r="811" spans="14:17" x14ac:dyDescent="0.15">
      <c r="N811" s="55">
        <f t="shared" si="44"/>
        <v>2089</v>
      </c>
      <c r="O811" s="55">
        <f t="shared" si="45"/>
        <v>5</v>
      </c>
      <c r="P811" s="55" t="str">
        <f t="shared" si="43"/>
        <v>20895</v>
      </c>
      <c r="Q811" s="55">
        <v>811</v>
      </c>
    </row>
    <row r="812" spans="14:17" x14ac:dyDescent="0.15">
      <c r="N812" s="55">
        <f t="shared" si="44"/>
        <v>2089</v>
      </c>
      <c r="O812" s="55">
        <f t="shared" si="45"/>
        <v>6</v>
      </c>
      <c r="P812" s="55" t="str">
        <f t="shared" si="43"/>
        <v>20896</v>
      </c>
      <c r="Q812" s="55">
        <v>812</v>
      </c>
    </row>
    <row r="813" spans="14:17" x14ac:dyDescent="0.15">
      <c r="N813" s="55">
        <f t="shared" si="44"/>
        <v>2089</v>
      </c>
      <c r="O813" s="55">
        <f t="shared" si="45"/>
        <v>7</v>
      </c>
      <c r="P813" s="55" t="str">
        <f t="shared" si="43"/>
        <v>20897</v>
      </c>
      <c r="Q813" s="55">
        <v>813</v>
      </c>
    </row>
    <row r="814" spans="14:17" x14ac:dyDescent="0.15">
      <c r="N814" s="55">
        <f t="shared" si="44"/>
        <v>2089</v>
      </c>
      <c r="O814" s="55">
        <f t="shared" si="45"/>
        <v>8</v>
      </c>
      <c r="P814" s="55" t="str">
        <f t="shared" si="43"/>
        <v>20898</v>
      </c>
      <c r="Q814" s="55">
        <v>814</v>
      </c>
    </row>
    <row r="815" spans="14:17" x14ac:dyDescent="0.15">
      <c r="N815" s="55">
        <f t="shared" si="44"/>
        <v>2089</v>
      </c>
      <c r="O815" s="55">
        <f t="shared" si="45"/>
        <v>9</v>
      </c>
      <c r="P815" s="55" t="str">
        <f t="shared" si="43"/>
        <v>20899</v>
      </c>
      <c r="Q815" s="55">
        <v>815</v>
      </c>
    </row>
    <row r="816" spans="14:17" x14ac:dyDescent="0.15">
      <c r="N816" s="55">
        <f t="shared" si="44"/>
        <v>2089</v>
      </c>
      <c r="O816" s="55">
        <f t="shared" si="45"/>
        <v>10</v>
      </c>
      <c r="P816" s="55" t="str">
        <f t="shared" si="43"/>
        <v>208910</v>
      </c>
      <c r="Q816" s="55">
        <v>816</v>
      </c>
    </row>
    <row r="817" spans="14:17" x14ac:dyDescent="0.15">
      <c r="N817" s="55">
        <f t="shared" si="44"/>
        <v>2089</v>
      </c>
      <c r="O817" s="55">
        <f t="shared" si="45"/>
        <v>11</v>
      </c>
      <c r="P817" s="55" t="str">
        <f t="shared" si="43"/>
        <v>208911</v>
      </c>
      <c r="Q817" s="55">
        <v>817</v>
      </c>
    </row>
    <row r="818" spans="14:17" x14ac:dyDescent="0.15">
      <c r="N818" s="55">
        <f t="shared" si="44"/>
        <v>2089</v>
      </c>
      <c r="O818" s="55">
        <f t="shared" si="45"/>
        <v>12</v>
      </c>
      <c r="P818" s="55" t="str">
        <f t="shared" si="43"/>
        <v>208912</v>
      </c>
      <c r="Q818" s="55">
        <v>818</v>
      </c>
    </row>
    <row r="819" spans="14:17" x14ac:dyDescent="0.15">
      <c r="N819" s="55">
        <f t="shared" si="44"/>
        <v>2090</v>
      </c>
      <c r="O819" s="55">
        <f t="shared" si="45"/>
        <v>1</v>
      </c>
      <c r="P819" s="55" t="str">
        <f t="shared" si="43"/>
        <v>20901</v>
      </c>
      <c r="Q819" s="55">
        <v>819</v>
      </c>
    </row>
    <row r="820" spans="14:17" x14ac:dyDescent="0.15">
      <c r="N820" s="55">
        <f t="shared" si="44"/>
        <v>2090</v>
      </c>
      <c r="O820" s="55">
        <f t="shared" si="45"/>
        <v>2</v>
      </c>
      <c r="P820" s="55" t="str">
        <f t="shared" si="43"/>
        <v>20902</v>
      </c>
      <c r="Q820" s="55">
        <v>820</v>
      </c>
    </row>
    <row r="821" spans="14:17" x14ac:dyDescent="0.15">
      <c r="N821" s="55">
        <f t="shared" si="44"/>
        <v>2090</v>
      </c>
      <c r="O821" s="55">
        <f t="shared" si="45"/>
        <v>3</v>
      </c>
      <c r="P821" s="55" t="str">
        <f t="shared" si="43"/>
        <v>20903</v>
      </c>
      <c r="Q821" s="55">
        <v>821</v>
      </c>
    </row>
    <row r="822" spans="14:17" x14ac:dyDescent="0.15">
      <c r="N822" s="55">
        <f t="shared" si="44"/>
        <v>2090</v>
      </c>
      <c r="O822" s="55">
        <f t="shared" si="45"/>
        <v>4</v>
      </c>
      <c r="P822" s="55" t="str">
        <f t="shared" si="43"/>
        <v>20904</v>
      </c>
      <c r="Q822" s="55">
        <v>822</v>
      </c>
    </row>
    <row r="823" spans="14:17" x14ac:dyDescent="0.15">
      <c r="N823" s="55">
        <f t="shared" si="44"/>
        <v>2090</v>
      </c>
      <c r="O823" s="55">
        <f t="shared" si="45"/>
        <v>5</v>
      </c>
      <c r="P823" s="55" t="str">
        <f t="shared" si="43"/>
        <v>20905</v>
      </c>
      <c r="Q823" s="55">
        <v>823</v>
      </c>
    </row>
    <row r="824" spans="14:17" x14ac:dyDescent="0.15">
      <c r="N824" s="55">
        <f t="shared" si="44"/>
        <v>2090</v>
      </c>
      <c r="O824" s="55">
        <f t="shared" si="45"/>
        <v>6</v>
      </c>
      <c r="P824" s="55" t="str">
        <f t="shared" si="43"/>
        <v>20906</v>
      </c>
      <c r="Q824" s="55">
        <v>824</v>
      </c>
    </row>
    <row r="825" spans="14:17" x14ac:dyDescent="0.15">
      <c r="N825" s="55">
        <f t="shared" si="44"/>
        <v>2090</v>
      </c>
      <c r="O825" s="55">
        <f t="shared" si="45"/>
        <v>7</v>
      </c>
      <c r="P825" s="55" t="str">
        <f t="shared" si="43"/>
        <v>20907</v>
      </c>
      <c r="Q825" s="55">
        <v>825</v>
      </c>
    </row>
    <row r="826" spans="14:17" x14ac:dyDescent="0.15">
      <c r="N826" s="55">
        <f t="shared" si="44"/>
        <v>2090</v>
      </c>
      <c r="O826" s="55">
        <f t="shared" si="45"/>
        <v>8</v>
      </c>
      <c r="P826" s="55" t="str">
        <f t="shared" si="43"/>
        <v>20908</v>
      </c>
      <c r="Q826" s="55">
        <v>826</v>
      </c>
    </row>
    <row r="827" spans="14:17" x14ac:dyDescent="0.15">
      <c r="N827" s="55">
        <f t="shared" si="44"/>
        <v>2090</v>
      </c>
      <c r="O827" s="55">
        <f t="shared" si="45"/>
        <v>9</v>
      </c>
      <c r="P827" s="55" t="str">
        <f t="shared" si="43"/>
        <v>20909</v>
      </c>
      <c r="Q827" s="55">
        <v>827</v>
      </c>
    </row>
    <row r="828" spans="14:17" x14ac:dyDescent="0.15">
      <c r="N828" s="55">
        <f t="shared" si="44"/>
        <v>2090</v>
      </c>
      <c r="O828" s="55">
        <f t="shared" si="45"/>
        <v>10</v>
      </c>
      <c r="P828" s="55" t="str">
        <f t="shared" si="43"/>
        <v>209010</v>
      </c>
      <c r="Q828" s="55">
        <v>828</v>
      </c>
    </row>
    <row r="829" spans="14:17" x14ac:dyDescent="0.15">
      <c r="N829" s="55">
        <f t="shared" si="44"/>
        <v>2090</v>
      </c>
      <c r="O829" s="55">
        <f t="shared" si="45"/>
        <v>11</v>
      </c>
      <c r="P829" s="55" t="str">
        <f t="shared" si="43"/>
        <v>209011</v>
      </c>
      <c r="Q829" s="55">
        <v>829</v>
      </c>
    </row>
    <row r="830" spans="14:17" x14ac:dyDescent="0.15">
      <c r="N830" s="55">
        <f t="shared" si="44"/>
        <v>2090</v>
      </c>
      <c r="O830" s="55">
        <f t="shared" si="45"/>
        <v>12</v>
      </c>
      <c r="P830" s="55" t="str">
        <f t="shared" si="43"/>
        <v>209012</v>
      </c>
      <c r="Q830" s="55">
        <v>830</v>
      </c>
    </row>
    <row r="831" spans="14:17" x14ac:dyDescent="0.15">
      <c r="N831" s="55">
        <f t="shared" si="44"/>
        <v>2091</v>
      </c>
      <c r="O831" s="55">
        <f t="shared" si="45"/>
        <v>1</v>
      </c>
      <c r="P831" s="55" t="str">
        <f t="shared" si="43"/>
        <v>20911</v>
      </c>
      <c r="Q831" s="55">
        <v>831</v>
      </c>
    </row>
    <row r="832" spans="14:17" x14ac:dyDescent="0.15">
      <c r="N832" s="55">
        <f t="shared" si="44"/>
        <v>2091</v>
      </c>
      <c r="O832" s="55">
        <f t="shared" si="45"/>
        <v>2</v>
      </c>
      <c r="P832" s="55" t="str">
        <f t="shared" si="43"/>
        <v>20912</v>
      </c>
      <c r="Q832" s="55">
        <v>832</v>
      </c>
    </row>
    <row r="833" spans="14:17" x14ac:dyDescent="0.15">
      <c r="N833" s="55">
        <f t="shared" si="44"/>
        <v>2091</v>
      </c>
      <c r="O833" s="55">
        <f t="shared" si="45"/>
        <v>3</v>
      </c>
      <c r="P833" s="55" t="str">
        <f t="shared" si="43"/>
        <v>20913</v>
      </c>
      <c r="Q833" s="55">
        <v>833</v>
      </c>
    </row>
    <row r="834" spans="14:17" x14ac:dyDescent="0.15">
      <c r="N834" s="55">
        <f t="shared" si="44"/>
        <v>2091</v>
      </c>
      <c r="O834" s="55">
        <f t="shared" si="45"/>
        <v>4</v>
      </c>
      <c r="P834" s="55" t="str">
        <f t="shared" ref="P834:P897" si="46">N834&amp;O834</f>
        <v>20914</v>
      </c>
      <c r="Q834" s="55">
        <v>834</v>
      </c>
    </row>
    <row r="835" spans="14:17" x14ac:dyDescent="0.15">
      <c r="N835" s="55">
        <f t="shared" si="44"/>
        <v>2091</v>
      </c>
      <c r="O835" s="55">
        <f t="shared" si="45"/>
        <v>5</v>
      </c>
      <c r="P835" s="55" t="str">
        <f t="shared" si="46"/>
        <v>20915</v>
      </c>
      <c r="Q835" s="55">
        <v>835</v>
      </c>
    </row>
    <row r="836" spans="14:17" x14ac:dyDescent="0.15">
      <c r="N836" s="55">
        <f t="shared" si="44"/>
        <v>2091</v>
      </c>
      <c r="O836" s="55">
        <f t="shared" si="45"/>
        <v>6</v>
      </c>
      <c r="P836" s="55" t="str">
        <f t="shared" si="46"/>
        <v>20916</v>
      </c>
      <c r="Q836" s="55">
        <v>836</v>
      </c>
    </row>
    <row r="837" spans="14:17" x14ac:dyDescent="0.15">
      <c r="N837" s="55">
        <f t="shared" si="44"/>
        <v>2091</v>
      </c>
      <c r="O837" s="55">
        <f t="shared" si="45"/>
        <v>7</v>
      </c>
      <c r="P837" s="55" t="str">
        <f t="shared" si="46"/>
        <v>20917</v>
      </c>
      <c r="Q837" s="55">
        <v>837</v>
      </c>
    </row>
    <row r="838" spans="14:17" x14ac:dyDescent="0.15">
      <c r="N838" s="55">
        <f t="shared" si="44"/>
        <v>2091</v>
      </c>
      <c r="O838" s="55">
        <f t="shared" si="45"/>
        <v>8</v>
      </c>
      <c r="P838" s="55" t="str">
        <f t="shared" si="46"/>
        <v>20918</v>
      </c>
      <c r="Q838" s="55">
        <v>838</v>
      </c>
    </row>
    <row r="839" spans="14:17" x14ac:dyDescent="0.15">
      <c r="N839" s="55">
        <f t="shared" si="44"/>
        <v>2091</v>
      </c>
      <c r="O839" s="55">
        <f t="shared" si="45"/>
        <v>9</v>
      </c>
      <c r="P839" s="55" t="str">
        <f t="shared" si="46"/>
        <v>20919</v>
      </c>
      <c r="Q839" s="55">
        <v>839</v>
      </c>
    </row>
    <row r="840" spans="14:17" x14ac:dyDescent="0.15">
      <c r="N840" s="55">
        <f t="shared" si="44"/>
        <v>2091</v>
      </c>
      <c r="O840" s="55">
        <f t="shared" si="45"/>
        <v>10</v>
      </c>
      <c r="P840" s="55" t="str">
        <f t="shared" si="46"/>
        <v>209110</v>
      </c>
      <c r="Q840" s="55">
        <v>840</v>
      </c>
    </row>
    <row r="841" spans="14:17" x14ac:dyDescent="0.15">
      <c r="N841" s="55">
        <f t="shared" si="44"/>
        <v>2091</v>
      </c>
      <c r="O841" s="55">
        <f t="shared" si="45"/>
        <v>11</v>
      </c>
      <c r="P841" s="55" t="str">
        <f t="shared" si="46"/>
        <v>209111</v>
      </c>
      <c r="Q841" s="55">
        <v>841</v>
      </c>
    </row>
    <row r="842" spans="14:17" x14ac:dyDescent="0.15">
      <c r="N842" s="55">
        <f t="shared" si="44"/>
        <v>2091</v>
      </c>
      <c r="O842" s="55">
        <f t="shared" si="45"/>
        <v>12</v>
      </c>
      <c r="P842" s="55" t="str">
        <f t="shared" si="46"/>
        <v>209112</v>
      </c>
      <c r="Q842" s="55">
        <v>842</v>
      </c>
    </row>
    <row r="843" spans="14:17" x14ac:dyDescent="0.15">
      <c r="N843" s="55">
        <f t="shared" si="44"/>
        <v>2092</v>
      </c>
      <c r="O843" s="55">
        <f t="shared" si="45"/>
        <v>1</v>
      </c>
      <c r="P843" s="55" t="str">
        <f t="shared" si="46"/>
        <v>20921</v>
      </c>
      <c r="Q843" s="55">
        <v>843</v>
      </c>
    </row>
    <row r="844" spans="14:17" x14ac:dyDescent="0.15">
      <c r="N844" s="55">
        <f t="shared" si="44"/>
        <v>2092</v>
      </c>
      <c r="O844" s="55">
        <f t="shared" si="45"/>
        <v>2</v>
      </c>
      <c r="P844" s="55" t="str">
        <f t="shared" si="46"/>
        <v>20922</v>
      </c>
      <c r="Q844" s="55">
        <v>844</v>
      </c>
    </row>
    <row r="845" spans="14:17" x14ac:dyDescent="0.15">
      <c r="N845" s="55">
        <f t="shared" si="44"/>
        <v>2092</v>
      </c>
      <c r="O845" s="55">
        <f t="shared" si="45"/>
        <v>3</v>
      </c>
      <c r="P845" s="55" t="str">
        <f t="shared" si="46"/>
        <v>20923</v>
      </c>
      <c r="Q845" s="55">
        <v>845</v>
      </c>
    </row>
    <row r="846" spans="14:17" x14ac:dyDescent="0.15">
      <c r="N846" s="55">
        <f t="shared" si="44"/>
        <v>2092</v>
      </c>
      <c r="O846" s="55">
        <f t="shared" si="45"/>
        <v>4</v>
      </c>
      <c r="P846" s="55" t="str">
        <f t="shared" si="46"/>
        <v>20924</v>
      </c>
      <c r="Q846" s="55">
        <v>846</v>
      </c>
    </row>
    <row r="847" spans="14:17" x14ac:dyDescent="0.15">
      <c r="N847" s="55">
        <f t="shared" si="44"/>
        <v>2092</v>
      </c>
      <c r="O847" s="55">
        <f t="shared" si="45"/>
        <v>5</v>
      </c>
      <c r="P847" s="55" t="str">
        <f t="shared" si="46"/>
        <v>20925</v>
      </c>
      <c r="Q847" s="55">
        <v>847</v>
      </c>
    </row>
    <row r="848" spans="14:17" x14ac:dyDescent="0.15">
      <c r="N848" s="55">
        <f t="shared" si="44"/>
        <v>2092</v>
      </c>
      <c r="O848" s="55">
        <f t="shared" si="45"/>
        <v>6</v>
      </c>
      <c r="P848" s="55" t="str">
        <f t="shared" si="46"/>
        <v>20926</v>
      </c>
      <c r="Q848" s="55">
        <v>848</v>
      </c>
    </row>
    <row r="849" spans="14:17" x14ac:dyDescent="0.15">
      <c r="N849" s="55">
        <f t="shared" si="44"/>
        <v>2092</v>
      </c>
      <c r="O849" s="55">
        <f t="shared" si="45"/>
        <v>7</v>
      </c>
      <c r="P849" s="55" t="str">
        <f t="shared" si="46"/>
        <v>20927</v>
      </c>
      <c r="Q849" s="55">
        <v>849</v>
      </c>
    </row>
    <row r="850" spans="14:17" x14ac:dyDescent="0.15">
      <c r="N850" s="55">
        <f t="shared" si="44"/>
        <v>2092</v>
      </c>
      <c r="O850" s="55">
        <f t="shared" si="45"/>
        <v>8</v>
      </c>
      <c r="P850" s="55" t="str">
        <f t="shared" si="46"/>
        <v>20928</v>
      </c>
      <c r="Q850" s="55">
        <v>850</v>
      </c>
    </row>
    <row r="851" spans="14:17" x14ac:dyDescent="0.15">
      <c r="N851" s="55">
        <f t="shared" si="44"/>
        <v>2092</v>
      </c>
      <c r="O851" s="55">
        <f t="shared" si="45"/>
        <v>9</v>
      </c>
      <c r="P851" s="55" t="str">
        <f t="shared" si="46"/>
        <v>20929</v>
      </c>
      <c r="Q851" s="55">
        <v>851</v>
      </c>
    </row>
    <row r="852" spans="14:17" x14ac:dyDescent="0.15">
      <c r="N852" s="55">
        <f t="shared" si="44"/>
        <v>2092</v>
      </c>
      <c r="O852" s="55">
        <f t="shared" si="45"/>
        <v>10</v>
      </c>
      <c r="P852" s="55" t="str">
        <f t="shared" si="46"/>
        <v>209210</v>
      </c>
      <c r="Q852" s="55">
        <v>852</v>
      </c>
    </row>
    <row r="853" spans="14:17" x14ac:dyDescent="0.15">
      <c r="N853" s="55">
        <f t="shared" si="44"/>
        <v>2092</v>
      </c>
      <c r="O853" s="55">
        <f t="shared" si="45"/>
        <v>11</v>
      </c>
      <c r="P853" s="55" t="str">
        <f t="shared" si="46"/>
        <v>209211</v>
      </c>
      <c r="Q853" s="55">
        <v>853</v>
      </c>
    </row>
    <row r="854" spans="14:17" x14ac:dyDescent="0.15">
      <c r="N854" s="55">
        <f t="shared" si="44"/>
        <v>2092</v>
      </c>
      <c r="O854" s="55">
        <f t="shared" si="45"/>
        <v>12</v>
      </c>
      <c r="P854" s="55" t="str">
        <f t="shared" si="46"/>
        <v>209212</v>
      </c>
      <c r="Q854" s="55">
        <v>854</v>
      </c>
    </row>
    <row r="855" spans="14:17" x14ac:dyDescent="0.15">
      <c r="N855" s="55">
        <f t="shared" si="44"/>
        <v>2093</v>
      </c>
      <c r="O855" s="55">
        <f t="shared" si="45"/>
        <v>1</v>
      </c>
      <c r="P855" s="55" t="str">
        <f t="shared" si="46"/>
        <v>20931</v>
      </c>
      <c r="Q855" s="55">
        <v>855</v>
      </c>
    </row>
    <row r="856" spans="14:17" x14ac:dyDescent="0.15">
      <c r="N856" s="55">
        <f t="shared" si="44"/>
        <v>2093</v>
      </c>
      <c r="O856" s="55">
        <f t="shared" si="45"/>
        <v>2</v>
      </c>
      <c r="P856" s="55" t="str">
        <f t="shared" si="46"/>
        <v>20932</v>
      </c>
      <c r="Q856" s="55">
        <v>856</v>
      </c>
    </row>
    <row r="857" spans="14:17" x14ac:dyDescent="0.15">
      <c r="N857" s="55">
        <f t="shared" si="44"/>
        <v>2093</v>
      </c>
      <c r="O857" s="55">
        <f t="shared" si="45"/>
        <v>3</v>
      </c>
      <c r="P857" s="55" t="str">
        <f t="shared" si="46"/>
        <v>20933</v>
      </c>
      <c r="Q857" s="55">
        <v>857</v>
      </c>
    </row>
    <row r="858" spans="14:17" x14ac:dyDescent="0.15">
      <c r="N858" s="55">
        <f t="shared" si="44"/>
        <v>2093</v>
      </c>
      <c r="O858" s="55">
        <f t="shared" si="45"/>
        <v>4</v>
      </c>
      <c r="P858" s="55" t="str">
        <f t="shared" si="46"/>
        <v>20934</v>
      </c>
      <c r="Q858" s="55">
        <v>858</v>
      </c>
    </row>
    <row r="859" spans="14:17" x14ac:dyDescent="0.15">
      <c r="N859" s="55">
        <f t="shared" si="44"/>
        <v>2093</v>
      </c>
      <c r="O859" s="55">
        <f t="shared" si="45"/>
        <v>5</v>
      </c>
      <c r="P859" s="55" t="str">
        <f t="shared" si="46"/>
        <v>20935</v>
      </c>
      <c r="Q859" s="55">
        <v>859</v>
      </c>
    </row>
    <row r="860" spans="14:17" x14ac:dyDescent="0.15">
      <c r="N860" s="55">
        <f t="shared" si="44"/>
        <v>2093</v>
      </c>
      <c r="O860" s="55">
        <f t="shared" si="45"/>
        <v>6</v>
      </c>
      <c r="P860" s="55" t="str">
        <f t="shared" si="46"/>
        <v>20936</v>
      </c>
      <c r="Q860" s="55">
        <v>860</v>
      </c>
    </row>
    <row r="861" spans="14:17" x14ac:dyDescent="0.15">
      <c r="N861" s="55">
        <f t="shared" si="44"/>
        <v>2093</v>
      </c>
      <c r="O861" s="55">
        <f t="shared" si="45"/>
        <v>7</v>
      </c>
      <c r="P861" s="55" t="str">
        <f t="shared" si="46"/>
        <v>20937</v>
      </c>
      <c r="Q861" s="55">
        <v>861</v>
      </c>
    </row>
    <row r="862" spans="14:17" x14ac:dyDescent="0.15">
      <c r="N862" s="55">
        <f t="shared" si="44"/>
        <v>2093</v>
      </c>
      <c r="O862" s="55">
        <f t="shared" si="45"/>
        <v>8</v>
      </c>
      <c r="P862" s="55" t="str">
        <f t="shared" si="46"/>
        <v>20938</v>
      </c>
      <c r="Q862" s="55">
        <v>862</v>
      </c>
    </row>
    <row r="863" spans="14:17" x14ac:dyDescent="0.15">
      <c r="N863" s="55">
        <f t="shared" si="44"/>
        <v>2093</v>
      </c>
      <c r="O863" s="55">
        <f t="shared" si="45"/>
        <v>9</v>
      </c>
      <c r="P863" s="55" t="str">
        <f t="shared" si="46"/>
        <v>20939</v>
      </c>
      <c r="Q863" s="55">
        <v>863</v>
      </c>
    </row>
    <row r="864" spans="14:17" x14ac:dyDescent="0.15">
      <c r="N864" s="55">
        <f t="shared" ref="N864:N927" si="47">IF(O864=1,N863+1,N863)</f>
        <v>2093</v>
      </c>
      <c r="O864" s="55">
        <f t="shared" ref="O864:O927" si="48">IF(O863=12,1,O863+1)</f>
        <v>10</v>
      </c>
      <c r="P864" s="55" t="str">
        <f t="shared" si="46"/>
        <v>209310</v>
      </c>
      <c r="Q864" s="55">
        <v>864</v>
      </c>
    </row>
    <row r="865" spans="14:17" x14ac:dyDescent="0.15">
      <c r="N865" s="55">
        <f t="shared" si="47"/>
        <v>2093</v>
      </c>
      <c r="O865" s="55">
        <f t="shared" si="48"/>
        <v>11</v>
      </c>
      <c r="P865" s="55" t="str">
        <f t="shared" si="46"/>
        <v>209311</v>
      </c>
      <c r="Q865" s="55">
        <v>865</v>
      </c>
    </row>
    <row r="866" spans="14:17" x14ac:dyDescent="0.15">
      <c r="N866" s="55">
        <f t="shared" si="47"/>
        <v>2093</v>
      </c>
      <c r="O866" s="55">
        <f t="shared" si="48"/>
        <v>12</v>
      </c>
      <c r="P866" s="55" t="str">
        <f t="shared" si="46"/>
        <v>209312</v>
      </c>
      <c r="Q866" s="55">
        <v>866</v>
      </c>
    </row>
    <row r="867" spans="14:17" x14ac:dyDescent="0.15">
      <c r="N867" s="55">
        <f t="shared" si="47"/>
        <v>2094</v>
      </c>
      <c r="O867" s="55">
        <f t="shared" si="48"/>
        <v>1</v>
      </c>
      <c r="P867" s="55" t="str">
        <f t="shared" si="46"/>
        <v>20941</v>
      </c>
      <c r="Q867" s="55">
        <v>867</v>
      </c>
    </row>
    <row r="868" spans="14:17" x14ac:dyDescent="0.15">
      <c r="N868" s="55">
        <f t="shared" si="47"/>
        <v>2094</v>
      </c>
      <c r="O868" s="55">
        <f t="shared" si="48"/>
        <v>2</v>
      </c>
      <c r="P868" s="55" t="str">
        <f t="shared" si="46"/>
        <v>20942</v>
      </c>
      <c r="Q868" s="55">
        <v>868</v>
      </c>
    </row>
    <row r="869" spans="14:17" x14ac:dyDescent="0.15">
      <c r="N869" s="55">
        <f t="shared" si="47"/>
        <v>2094</v>
      </c>
      <c r="O869" s="55">
        <f t="shared" si="48"/>
        <v>3</v>
      </c>
      <c r="P869" s="55" t="str">
        <f t="shared" si="46"/>
        <v>20943</v>
      </c>
      <c r="Q869" s="55">
        <v>869</v>
      </c>
    </row>
    <row r="870" spans="14:17" x14ac:dyDescent="0.15">
      <c r="N870" s="55">
        <f t="shared" si="47"/>
        <v>2094</v>
      </c>
      <c r="O870" s="55">
        <f t="shared" si="48"/>
        <v>4</v>
      </c>
      <c r="P870" s="55" t="str">
        <f t="shared" si="46"/>
        <v>20944</v>
      </c>
      <c r="Q870" s="55">
        <v>870</v>
      </c>
    </row>
    <row r="871" spans="14:17" x14ac:dyDescent="0.15">
      <c r="N871" s="55">
        <f t="shared" si="47"/>
        <v>2094</v>
      </c>
      <c r="O871" s="55">
        <f t="shared" si="48"/>
        <v>5</v>
      </c>
      <c r="P871" s="55" t="str">
        <f t="shared" si="46"/>
        <v>20945</v>
      </c>
      <c r="Q871" s="55">
        <v>871</v>
      </c>
    </row>
    <row r="872" spans="14:17" x14ac:dyDescent="0.15">
      <c r="N872" s="55">
        <f t="shared" si="47"/>
        <v>2094</v>
      </c>
      <c r="O872" s="55">
        <f t="shared" si="48"/>
        <v>6</v>
      </c>
      <c r="P872" s="55" t="str">
        <f t="shared" si="46"/>
        <v>20946</v>
      </c>
      <c r="Q872" s="55">
        <v>872</v>
      </c>
    </row>
    <row r="873" spans="14:17" x14ac:dyDescent="0.15">
      <c r="N873" s="55">
        <f t="shared" si="47"/>
        <v>2094</v>
      </c>
      <c r="O873" s="55">
        <f t="shared" si="48"/>
        <v>7</v>
      </c>
      <c r="P873" s="55" t="str">
        <f t="shared" si="46"/>
        <v>20947</v>
      </c>
      <c r="Q873" s="55">
        <v>873</v>
      </c>
    </row>
    <row r="874" spans="14:17" x14ac:dyDescent="0.15">
      <c r="N874" s="55">
        <f t="shared" si="47"/>
        <v>2094</v>
      </c>
      <c r="O874" s="55">
        <f t="shared" si="48"/>
        <v>8</v>
      </c>
      <c r="P874" s="55" t="str">
        <f t="shared" si="46"/>
        <v>20948</v>
      </c>
      <c r="Q874" s="55">
        <v>874</v>
      </c>
    </row>
    <row r="875" spans="14:17" x14ac:dyDescent="0.15">
      <c r="N875" s="55">
        <f t="shared" si="47"/>
        <v>2094</v>
      </c>
      <c r="O875" s="55">
        <f t="shared" si="48"/>
        <v>9</v>
      </c>
      <c r="P875" s="55" t="str">
        <f t="shared" si="46"/>
        <v>20949</v>
      </c>
      <c r="Q875" s="55">
        <v>875</v>
      </c>
    </row>
    <row r="876" spans="14:17" x14ac:dyDescent="0.15">
      <c r="N876" s="55">
        <f t="shared" si="47"/>
        <v>2094</v>
      </c>
      <c r="O876" s="55">
        <f t="shared" si="48"/>
        <v>10</v>
      </c>
      <c r="P876" s="55" t="str">
        <f t="shared" si="46"/>
        <v>209410</v>
      </c>
      <c r="Q876" s="55">
        <v>876</v>
      </c>
    </row>
    <row r="877" spans="14:17" x14ac:dyDescent="0.15">
      <c r="N877" s="55">
        <f t="shared" si="47"/>
        <v>2094</v>
      </c>
      <c r="O877" s="55">
        <f t="shared" si="48"/>
        <v>11</v>
      </c>
      <c r="P877" s="55" t="str">
        <f t="shared" si="46"/>
        <v>209411</v>
      </c>
      <c r="Q877" s="55">
        <v>877</v>
      </c>
    </row>
    <row r="878" spans="14:17" x14ac:dyDescent="0.15">
      <c r="N878" s="55">
        <f t="shared" si="47"/>
        <v>2094</v>
      </c>
      <c r="O878" s="55">
        <f t="shared" si="48"/>
        <v>12</v>
      </c>
      <c r="P878" s="55" t="str">
        <f t="shared" si="46"/>
        <v>209412</v>
      </c>
      <c r="Q878" s="55">
        <v>878</v>
      </c>
    </row>
    <row r="879" spans="14:17" x14ac:dyDescent="0.15">
      <c r="N879" s="55">
        <f t="shared" si="47"/>
        <v>2095</v>
      </c>
      <c r="O879" s="55">
        <f t="shared" si="48"/>
        <v>1</v>
      </c>
      <c r="P879" s="55" t="str">
        <f t="shared" si="46"/>
        <v>20951</v>
      </c>
      <c r="Q879" s="55">
        <v>879</v>
      </c>
    </row>
    <row r="880" spans="14:17" x14ac:dyDescent="0.15">
      <c r="N880" s="55">
        <f t="shared" si="47"/>
        <v>2095</v>
      </c>
      <c r="O880" s="55">
        <f t="shared" si="48"/>
        <v>2</v>
      </c>
      <c r="P880" s="55" t="str">
        <f t="shared" si="46"/>
        <v>20952</v>
      </c>
      <c r="Q880" s="55">
        <v>880</v>
      </c>
    </row>
    <row r="881" spans="14:17" x14ac:dyDescent="0.15">
      <c r="N881" s="55">
        <f t="shared" si="47"/>
        <v>2095</v>
      </c>
      <c r="O881" s="55">
        <f t="shared" si="48"/>
        <v>3</v>
      </c>
      <c r="P881" s="55" t="str">
        <f t="shared" si="46"/>
        <v>20953</v>
      </c>
      <c r="Q881" s="55">
        <v>881</v>
      </c>
    </row>
    <row r="882" spans="14:17" x14ac:dyDescent="0.15">
      <c r="N882" s="55">
        <f t="shared" si="47"/>
        <v>2095</v>
      </c>
      <c r="O882" s="55">
        <f t="shared" si="48"/>
        <v>4</v>
      </c>
      <c r="P882" s="55" t="str">
        <f t="shared" si="46"/>
        <v>20954</v>
      </c>
      <c r="Q882" s="55">
        <v>882</v>
      </c>
    </row>
    <row r="883" spans="14:17" x14ac:dyDescent="0.15">
      <c r="N883" s="55">
        <f t="shared" si="47"/>
        <v>2095</v>
      </c>
      <c r="O883" s="55">
        <f t="shared" si="48"/>
        <v>5</v>
      </c>
      <c r="P883" s="55" t="str">
        <f t="shared" si="46"/>
        <v>20955</v>
      </c>
      <c r="Q883" s="55">
        <v>883</v>
      </c>
    </row>
    <row r="884" spans="14:17" x14ac:dyDescent="0.15">
      <c r="N884" s="55">
        <f t="shared" si="47"/>
        <v>2095</v>
      </c>
      <c r="O884" s="55">
        <f t="shared" si="48"/>
        <v>6</v>
      </c>
      <c r="P884" s="55" t="str">
        <f t="shared" si="46"/>
        <v>20956</v>
      </c>
      <c r="Q884" s="55">
        <v>884</v>
      </c>
    </row>
    <row r="885" spans="14:17" x14ac:dyDescent="0.15">
      <c r="N885" s="55">
        <f t="shared" si="47"/>
        <v>2095</v>
      </c>
      <c r="O885" s="55">
        <f t="shared" si="48"/>
        <v>7</v>
      </c>
      <c r="P885" s="55" t="str">
        <f t="shared" si="46"/>
        <v>20957</v>
      </c>
      <c r="Q885" s="55">
        <v>885</v>
      </c>
    </row>
    <row r="886" spans="14:17" x14ac:dyDescent="0.15">
      <c r="N886" s="55">
        <f t="shared" si="47"/>
        <v>2095</v>
      </c>
      <c r="O886" s="55">
        <f t="shared" si="48"/>
        <v>8</v>
      </c>
      <c r="P886" s="55" t="str">
        <f t="shared" si="46"/>
        <v>20958</v>
      </c>
      <c r="Q886" s="55">
        <v>886</v>
      </c>
    </row>
    <row r="887" spans="14:17" x14ac:dyDescent="0.15">
      <c r="N887" s="55">
        <f t="shared" si="47"/>
        <v>2095</v>
      </c>
      <c r="O887" s="55">
        <f t="shared" si="48"/>
        <v>9</v>
      </c>
      <c r="P887" s="55" t="str">
        <f t="shared" si="46"/>
        <v>20959</v>
      </c>
      <c r="Q887" s="55">
        <v>887</v>
      </c>
    </row>
    <row r="888" spans="14:17" x14ac:dyDescent="0.15">
      <c r="N888" s="55">
        <f t="shared" si="47"/>
        <v>2095</v>
      </c>
      <c r="O888" s="55">
        <f t="shared" si="48"/>
        <v>10</v>
      </c>
      <c r="P888" s="55" t="str">
        <f t="shared" si="46"/>
        <v>209510</v>
      </c>
      <c r="Q888" s="55">
        <v>888</v>
      </c>
    </row>
    <row r="889" spans="14:17" x14ac:dyDescent="0.15">
      <c r="N889" s="55">
        <f t="shared" si="47"/>
        <v>2095</v>
      </c>
      <c r="O889" s="55">
        <f t="shared" si="48"/>
        <v>11</v>
      </c>
      <c r="P889" s="55" t="str">
        <f t="shared" si="46"/>
        <v>209511</v>
      </c>
      <c r="Q889" s="55">
        <v>889</v>
      </c>
    </row>
    <row r="890" spans="14:17" x14ac:dyDescent="0.15">
      <c r="N890" s="55">
        <f t="shared" si="47"/>
        <v>2095</v>
      </c>
      <c r="O890" s="55">
        <f t="shared" si="48"/>
        <v>12</v>
      </c>
      <c r="P890" s="55" t="str">
        <f t="shared" si="46"/>
        <v>209512</v>
      </c>
      <c r="Q890" s="55">
        <v>890</v>
      </c>
    </row>
    <row r="891" spans="14:17" x14ac:dyDescent="0.15">
      <c r="N891" s="55">
        <f t="shared" si="47"/>
        <v>2096</v>
      </c>
      <c r="O891" s="55">
        <f t="shared" si="48"/>
        <v>1</v>
      </c>
      <c r="P891" s="55" t="str">
        <f t="shared" si="46"/>
        <v>20961</v>
      </c>
      <c r="Q891" s="55">
        <v>891</v>
      </c>
    </row>
    <row r="892" spans="14:17" x14ac:dyDescent="0.15">
      <c r="N892" s="55">
        <f t="shared" si="47"/>
        <v>2096</v>
      </c>
      <c r="O892" s="55">
        <f t="shared" si="48"/>
        <v>2</v>
      </c>
      <c r="P892" s="55" t="str">
        <f t="shared" si="46"/>
        <v>20962</v>
      </c>
      <c r="Q892" s="55">
        <v>892</v>
      </c>
    </row>
    <row r="893" spans="14:17" x14ac:dyDescent="0.15">
      <c r="N893" s="55">
        <f t="shared" si="47"/>
        <v>2096</v>
      </c>
      <c r="O893" s="55">
        <f t="shared" si="48"/>
        <v>3</v>
      </c>
      <c r="P893" s="55" t="str">
        <f t="shared" si="46"/>
        <v>20963</v>
      </c>
      <c r="Q893" s="55">
        <v>893</v>
      </c>
    </row>
    <row r="894" spans="14:17" x14ac:dyDescent="0.15">
      <c r="N894" s="55">
        <f t="shared" si="47"/>
        <v>2096</v>
      </c>
      <c r="O894" s="55">
        <f t="shared" si="48"/>
        <v>4</v>
      </c>
      <c r="P894" s="55" t="str">
        <f t="shared" si="46"/>
        <v>20964</v>
      </c>
      <c r="Q894" s="55">
        <v>894</v>
      </c>
    </row>
    <row r="895" spans="14:17" x14ac:dyDescent="0.15">
      <c r="N895" s="55">
        <f t="shared" si="47"/>
        <v>2096</v>
      </c>
      <c r="O895" s="55">
        <f t="shared" si="48"/>
        <v>5</v>
      </c>
      <c r="P895" s="55" t="str">
        <f t="shared" si="46"/>
        <v>20965</v>
      </c>
      <c r="Q895" s="55">
        <v>895</v>
      </c>
    </row>
    <row r="896" spans="14:17" x14ac:dyDescent="0.15">
      <c r="N896" s="55">
        <f t="shared" si="47"/>
        <v>2096</v>
      </c>
      <c r="O896" s="55">
        <f t="shared" si="48"/>
        <v>6</v>
      </c>
      <c r="P896" s="55" t="str">
        <f t="shared" si="46"/>
        <v>20966</v>
      </c>
      <c r="Q896" s="55">
        <v>896</v>
      </c>
    </row>
    <row r="897" spans="14:17" x14ac:dyDescent="0.15">
      <c r="N897" s="55">
        <f t="shared" si="47"/>
        <v>2096</v>
      </c>
      <c r="O897" s="55">
        <f t="shared" si="48"/>
        <v>7</v>
      </c>
      <c r="P897" s="55" t="str">
        <f t="shared" si="46"/>
        <v>20967</v>
      </c>
      <c r="Q897" s="55">
        <v>897</v>
      </c>
    </row>
    <row r="898" spans="14:17" x14ac:dyDescent="0.15">
      <c r="N898" s="55">
        <f t="shared" si="47"/>
        <v>2096</v>
      </c>
      <c r="O898" s="55">
        <f t="shared" si="48"/>
        <v>8</v>
      </c>
      <c r="P898" s="55" t="str">
        <f t="shared" ref="P898:P961" si="49">N898&amp;O898</f>
        <v>20968</v>
      </c>
      <c r="Q898" s="55">
        <v>898</v>
      </c>
    </row>
    <row r="899" spans="14:17" x14ac:dyDescent="0.15">
      <c r="N899" s="55">
        <f t="shared" si="47"/>
        <v>2096</v>
      </c>
      <c r="O899" s="55">
        <f t="shared" si="48"/>
        <v>9</v>
      </c>
      <c r="P899" s="55" t="str">
        <f t="shared" si="49"/>
        <v>20969</v>
      </c>
      <c r="Q899" s="55">
        <v>899</v>
      </c>
    </row>
    <row r="900" spans="14:17" x14ac:dyDescent="0.15">
      <c r="N900" s="55">
        <f t="shared" si="47"/>
        <v>2096</v>
      </c>
      <c r="O900" s="55">
        <f t="shared" si="48"/>
        <v>10</v>
      </c>
      <c r="P900" s="55" t="str">
        <f t="shared" si="49"/>
        <v>209610</v>
      </c>
      <c r="Q900" s="55">
        <v>900</v>
      </c>
    </row>
    <row r="901" spans="14:17" x14ac:dyDescent="0.15">
      <c r="N901" s="55">
        <f t="shared" si="47"/>
        <v>2096</v>
      </c>
      <c r="O901" s="55">
        <f t="shared" si="48"/>
        <v>11</v>
      </c>
      <c r="P901" s="55" t="str">
        <f t="shared" si="49"/>
        <v>209611</v>
      </c>
      <c r="Q901" s="55">
        <v>901</v>
      </c>
    </row>
    <row r="902" spans="14:17" x14ac:dyDescent="0.15">
      <c r="N902" s="55">
        <f t="shared" si="47"/>
        <v>2096</v>
      </c>
      <c r="O902" s="55">
        <f t="shared" si="48"/>
        <v>12</v>
      </c>
      <c r="P902" s="55" t="str">
        <f t="shared" si="49"/>
        <v>209612</v>
      </c>
      <c r="Q902" s="55">
        <v>902</v>
      </c>
    </row>
    <row r="903" spans="14:17" x14ac:dyDescent="0.15">
      <c r="N903" s="55">
        <f t="shared" si="47"/>
        <v>2097</v>
      </c>
      <c r="O903" s="55">
        <f t="shared" si="48"/>
        <v>1</v>
      </c>
      <c r="P903" s="55" t="str">
        <f t="shared" si="49"/>
        <v>20971</v>
      </c>
      <c r="Q903" s="55">
        <v>903</v>
      </c>
    </row>
    <row r="904" spans="14:17" x14ac:dyDescent="0.15">
      <c r="N904" s="55">
        <f t="shared" si="47"/>
        <v>2097</v>
      </c>
      <c r="O904" s="55">
        <f t="shared" si="48"/>
        <v>2</v>
      </c>
      <c r="P904" s="55" t="str">
        <f t="shared" si="49"/>
        <v>20972</v>
      </c>
      <c r="Q904" s="55">
        <v>904</v>
      </c>
    </row>
    <row r="905" spans="14:17" x14ac:dyDescent="0.15">
      <c r="N905" s="55">
        <f t="shared" si="47"/>
        <v>2097</v>
      </c>
      <c r="O905" s="55">
        <f t="shared" si="48"/>
        <v>3</v>
      </c>
      <c r="P905" s="55" t="str">
        <f t="shared" si="49"/>
        <v>20973</v>
      </c>
      <c r="Q905" s="55">
        <v>905</v>
      </c>
    </row>
    <row r="906" spans="14:17" x14ac:dyDescent="0.15">
      <c r="N906" s="55">
        <f t="shared" si="47"/>
        <v>2097</v>
      </c>
      <c r="O906" s="55">
        <f t="shared" si="48"/>
        <v>4</v>
      </c>
      <c r="P906" s="55" t="str">
        <f t="shared" si="49"/>
        <v>20974</v>
      </c>
      <c r="Q906" s="55">
        <v>906</v>
      </c>
    </row>
    <row r="907" spans="14:17" x14ac:dyDescent="0.15">
      <c r="N907" s="55">
        <f t="shared" si="47"/>
        <v>2097</v>
      </c>
      <c r="O907" s="55">
        <f t="shared" si="48"/>
        <v>5</v>
      </c>
      <c r="P907" s="55" t="str">
        <f t="shared" si="49"/>
        <v>20975</v>
      </c>
      <c r="Q907" s="55">
        <v>907</v>
      </c>
    </row>
    <row r="908" spans="14:17" x14ac:dyDescent="0.15">
      <c r="N908" s="55">
        <f t="shared" si="47"/>
        <v>2097</v>
      </c>
      <c r="O908" s="55">
        <f t="shared" si="48"/>
        <v>6</v>
      </c>
      <c r="P908" s="55" t="str">
        <f t="shared" si="49"/>
        <v>20976</v>
      </c>
      <c r="Q908" s="55">
        <v>908</v>
      </c>
    </row>
    <row r="909" spans="14:17" x14ac:dyDescent="0.15">
      <c r="N909" s="55">
        <f t="shared" si="47"/>
        <v>2097</v>
      </c>
      <c r="O909" s="55">
        <f t="shared" si="48"/>
        <v>7</v>
      </c>
      <c r="P909" s="55" t="str">
        <f t="shared" si="49"/>
        <v>20977</v>
      </c>
      <c r="Q909" s="55">
        <v>909</v>
      </c>
    </row>
    <row r="910" spans="14:17" x14ac:dyDescent="0.15">
      <c r="N910" s="55">
        <f t="shared" si="47"/>
        <v>2097</v>
      </c>
      <c r="O910" s="55">
        <f t="shared" si="48"/>
        <v>8</v>
      </c>
      <c r="P910" s="55" t="str">
        <f t="shared" si="49"/>
        <v>20978</v>
      </c>
      <c r="Q910" s="55">
        <v>910</v>
      </c>
    </row>
    <row r="911" spans="14:17" x14ac:dyDescent="0.15">
      <c r="N911" s="55">
        <f t="shared" si="47"/>
        <v>2097</v>
      </c>
      <c r="O911" s="55">
        <f t="shared" si="48"/>
        <v>9</v>
      </c>
      <c r="P911" s="55" t="str">
        <f t="shared" si="49"/>
        <v>20979</v>
      </c>
      <c r="Q911" s="55">
        <v>911</v>
      </c>
    </row>
    <row r="912" spans="14:17" x14ac:dyDescent="0.15">
      <c r="N912" s="55">
        <f t="shared" si="47"/>
        <v>2097</v>
      </c>
      <c r="O912" s="55">
        <f t="shared" si="48"/>
        <v>10</v>
      </c>
      <c r="P912" s="55" t="str">
        <f t="shared" si="49"/>
        <v>209710</v>
      </c>
      <c r="Q912" s="55">
        <v>912</v>
      </c>
    </row>
    <row r="913" spans="14:17" x14ac:dyDescent="0.15">
      <c r="N913" s="55">
        <f t="shared" si="47"/>
        <v>2097</v>
      </c>
      <c r="O913" s="55">
        <f t="shared" si="48"/>
        <v>11</v>
      </c>
      <c r="P913" s="55" t="str">
        <f t="shared" si="49"/>
        <v>209711</v>
      </c>
      <c r="Q913" s="55">
        <v>913</v>
      </c>
    </row>
    <row r="914" spans="14:17" x14ac:dyDescent="0.15">
      <c r="N914" s="55">
        <f t="shared" si="47"/>
        <v>2097</v>
      </c>
      <c r="O914" s="55">
        <f t="shared" si="48"/>
        <v>12</v>
      </c>
      <c r="P914" s="55" t="str">
        <f t="shared" si="49"/>
        <v>209712</v>
      </c>
      <c r="Q914" s="55">
        <v>914</v>
      </c>
    </row>
    <row r="915" spans="14:17" x14ac:dyDescent="0.15">
      <c r="N915" s="55">
        <f t="shared" si="47"/>
        <v>2098</v>
      </c>
      <c r="O915" s="55">
        <f t="shared" si="48"/>
        <v>1</v>
      </c>
      <c r="P915" s="55" t="str">
        <f t="shared" si="49"/>
        <v>20981</v>
      </c>
      <c r="Q915" s="55">
        <v>915</v>
      </c>
    </row>
    <row r="916" spans="14:17" x14ac:dyDescent="0.15">
      <c r="N916" s="55">
        <f t="shared" si="47"/>
        <v>2098</v>
      </c>
      <c r="O916" s="55">
        <f t="shared" si="48"/>
        <v>2</v>
      </c>
      <c r="P916" s="55" t="str">
        <f t="shared" si="49"/>
        <v>20982</v>
      </c>
      <c r="Q916" s="55">
        <v>916</v>
      </c>
    </row>
    <row r="917" spans="14:17" x14ac:dyDescent="0.15">
      <c r="N917" s="55">
        <f t="shared" si="47"/>
        <v>2098</v>
      </c>
      <c r="O917" s="55">
        <f t="shared" si="48"/>
        <v>3</v>
      </c>
      <c r="P917" s="55" t="str">
        <f t="shared" si="49"/>
        <v>20983</v>
      </c>
      <c r="Q917" s="55">
        <v>917</v>
      </c>
    </row>
    <row r="918" spans="14:17" x14ac:dyDescent="0.15">
      <c r="N918" s="55">
        <f t="shared" si="47"/>
        <v>2098</v>
      </c>
      <c r="O918" s="55">
        <f t="shared" si="48"/>
        <v>4</v>
      </c>
      <c r="P918" s="55" t="str">
        <f t="shared" si="49"/>
        <v>20984</v>
      </c>
      <c r="Q918" s="55">
        <v>918</v>
      </c>
    </row>
    <row r="919" spans="14:17" x14ac:dyDescent="0.15">
      <c r="N919" s="55">
        <f t="shared" si="47"/>
        <v>2098</v>
      </c>
      <c r="O919" s="55">
        <f t="shared" si="48"/>
        <v>5</v>
      </c>
      <c r="P919" s="55" t="str">
        <f t="shared" si="49"/>
        <v>20985</v>
      </c>
      <c r="Q919" s="55">
        <v>919</v>
      </c>
    </row>
    <row r="920" spans="14:17" x14ac:dyDescent="0.15">
      <c r="N920" s="55">
        <f t="shared" si="47"/>
        <v>2098</v>
      </c>
      <c r="O920" s="55">
        <f t="shared" si="48"/>
        <v>6</v>
      </c>
      <c r="P920" s="55" t="str">
        <f t="shared" si="49"/>
        <v>20986</v>
      </c>
      <c r="Q920" s="55">
        <v>920</v>
      </c>
    </row>
    <row r="921" spans="14:17" x14ac:dyDescent="0.15">
      <c r="N921" s="55">
        <f t="shared" si="47"/>
        <v>2098</v>
      </c>
      <c r="O921" s="55">
        <f t="shared" si="48"/>
        <v>7</v>
      </c>
      <c r="P921" s="55" t="str">
        <f t="shared" si="49"/>
        <v>20987</v>
      </c>
      <c r="Q921" s="55">
        <v>921</v>
      </c>
    </row>
    <row r="922" spans="14:17" x14ac:dyDescent="0.15">
      <c r="N922" s="55">
        <f t="shared" si="47"/>
        <v>2098</v>
      </c>
      <c r="O922" s="55">
        <f t="shared" si="48"/>
        <v>8</v>
      </c>
      <c r="P922" s="55" t="str">
        <f t="shared" si="49"/>
        <v>20988</v>
      </c>
      <c r="Q922" s="55">
        <v>922</v>
      </c>
    </row>
    <row r="923" spans="14:17" x14ac:dyDescent="0.15">
      <c r="N923" s="55">
        <f t="shared" si="47"/>
        <v>2098</v>
      </c>
      <c r="O923" s="55">
        <f t="shared" si="48"/>
        <v>9</v>
      </c>
      <c r="P923" s="55" t="str">
        <f t="shared" si="49"/>
        <v>20989</v>
      </c>
      <c r="Q923" s="55">
        <v>923</v>
      </c>
    </row>
    <row r="924" spans="14:17" x14ac:dyDescent="0.15">
      <c r="N924" s="55">
        <f t="shared" si="47"/>
        <v>2098</v>
      </c>
      <c r="O924" s="55">
        <f t="shared" si="48"/>
        <v>10</v>
      </c>
      <c r="P924" s="55" t="str">
        <f t="shared" si="49"/>
        <v>209810</v>
      </c>
      <c r="Q924" s="55">
        <v>924</v>
      </c>
    </row>
    <row r="925" spans="14:17" x14ac:dyDescent="0.15">
      <c r="N925" s="55">
        <f t="shared" si="47"/>
        <v>2098</v>
      </c>
      <c r="O925" s="55">
        <f t="shared" si="48"/>
        <v>11</v>
      </c>
      <c r="P925" s="55" t="str">
        <f t="shared" si="49"/>
        <v>209811</v>
      </c>
      <c r="Q925" s="55">
        <v>925</v>
      </c>
    </row>
    <row r="926" spans="14:17" x14ac:dyDescent="0.15">
      <c r="N926" s="55">
        <f t="shared" si="47"/>
        <v>2098</v>
      </c>
      <c r="O926" s="55">
        <f t="shared" si="48"/>
        <v>12</v>
      </c>
      <c r="P926" s="55" t="str">
        <f t="shared" si="49"/>
        <v>209812</v>
      </c>
      <c r="Q926" s="55">
        <v>926</v>
      </c>
    </row>
    <row r="927" spans="14:17" x14ac:dyDescent="0.15">
      <c r="N927" s="55">
        <f t="shared" si="47"/>
        <v>2099</v>
      </c>
      <c r="O927" s="55">
        <f t="shared" si="48"/>
        <v>1</v>
      </c>
      <c r="P927" s="55" t="str">
        <f t="shared" si="49"/>
        <v>20991</v>
      </c>
      <c r="Q927" s="55">
        <v>927</v>
      </c>
    </row>
    <row r="928" spans="14:17" x14ac:dyDescent="0.15">
      <c r="N928" s="55">
        <f t="shared" ref="N928:N991" si="50">IF(O928=1,N927+1,N927)</f>
        <v>2099</v>
      </c>
      <c r="O928" s="55">
        <f t="shared" ref="O928:O991" si="51">IF(O927=12,1,O927+1)</f>
        <v>2</v>
      </c>
      <c r="P928" s="55" t="str">
        <f t="shared" si="49"/>
        <v>20992</v>
      </c>
      <c r="Q928" s="55">
        <v>928</v>
      </c>
    </row>
    <row r="929" spans="14:17" x14ac:dyDescent="0.15">
      <c r="N929" s="55">
        <f t="shared" si="50"/>
        <v>2099</v>
      </c>
      <c r="O929" s="55">
        <f t="shared" si="51"/>
        <v>3</v>
      </c>
      <c r="P929" s="55" t="str">
        <f t="shared" si="49"/>
        <v>20993</v>
      </c>
      <c r="Q929" s="55">
        <v>929</v>
      </c>
    </row>
    <row r="930" spans="14:17" x14ac:dyDescent="0.15">
      <c r="N930" s="55">
        <f t="shared" si="50"/>
        <v>2099</v>
      </c>
      <c r="O930" s="55">
        <f t="shared" si="51"/>
        <v>4</v>
      </c>
      <c r="P930" s="55" t="str">
        <f t="shared" si="49"/>
        <v>20994</v>
      </c>
      <c r="Q930" s="55">
        <v>930</v>
      </c>
    </row>
    <row r="931" spans="14:17" x14ac:dyDescent="0.15">
      <c r="N931" s="55">
        <f t="shared" si="50"/>
        <v>2099</v>
      </c>
      <c r="O931" s="55">
        <f t="shared" si="51"/>
        <v>5</v>
      </c>
      <c r="P931" s="55" t="str">
        <f t="shared" si="49"/>
        <v>20995</v>
      </c>
      <c r="Q931" s="55">
        <v>931</v>
      </c>
    </row>
    <row r="932" spans="14:17" x14ac:dyDescent="0.15">
      <c r="N932" s="55">
        <f t="shared" si="50"/>
        <v>2099</v>
      </c>
      <c r="O932" s="55">
        <f t="shared" si="51"/>
        <v>6</v>
      </c>
      <c r="P932" s="55" t="str">
        <f t="shared" si="49"/>
        <v>20996</v>
      </c>
      <c r="Q932" s="55">
        <v>932</v>
      </c>
    </row>
    <row r="933" spans="14:17" x14ac:dyDescent="0.15">
      <c r="N933" s="55">
        <f t="shared" si="50"/>
        <v>2099</v>
      </c>
      <c r="O933" s="55">
        <f t="shared" si="51"/>
        <v>7</v>
      </c>
      <c r="P933" s="55" t="str">
        <f t="shared" si="49"/>
        <v>20997</v>
      </c>
      <c r="Q933" s="55">
        <v>933</v>
      </c>
    </row>
    <row r="934" spans="14:17" x14ac:dyDescent="0.15">
      <c r="N934" s="55">
        <f t="shared" si="50"/>
        <v>2099</v>
      </c>
      <c r="O934" s="55">
        <f t="shared" si="51"/>
        <v>8</v>
      </c>
      <c r="P934" s="55" t="str">
        <f t="shared" si="49"/>
        <v>20998</v>
      </c>
      <c r="Q934" s="55">
        <v>934</v>
      </c>
    </row>
    <row r="935" spans="14:17" x14ac:dyDescent="0.15">
      <c r="N935" s="55">
        <f t="shared" si="50"/>
        <v>2099</v>
      </c>
      <c r="O935" s="55">
        <f t="shared" si="51"/>
        <v>9</v>
      </c>
      <c r="P935" s="55" t="str">
        <f t="shared" si="49"/>
        <v>20999</v>
      </c>
      <c r="Q935" s="55">
        <v>935</v>
      </c>
    </row>
    <row r="936" spans="14:17" x14ac:dyDescent="0.15">
      <c r="N936" s="55">
        <f t="shared" si="50"/>
        <v>2099</v>
      </c>
      <c r="O936" s="55">
        <f t="shared" si="51"/>
        <v>10</v>
      </c>
      <c r="P936" s="55" t="str">
        <f t="shared" si="49"/>
        <v>209910</v>
      </c>
      <c r="Q936" s="55">
        <v>936</v>
      </c>
    </row>
    <row r="937" spans="14:17" x14ac:dyDescent="0.15">
      <c r="N937" s="55">
        <f t="shared" si="50"/>
        <v>2099</v>
      </c>
      <c r="O937" s="55">
        <f t="shared" si="51"/>
        <v>11</v>
      </c>
      <c r="P937" s="55" t="str">
        <f t="shared" si="49"/>
        <v>209911</v>
      </c>
      <c r="Q937" s="55">
        <v>937</v>
      </c>
    </row>
    <row r="938" spans="14:17" x14ac:dyDescent="0.15">
      <c r="N938" s="55">
        <f t="shared" si="50"/>
        <v>2099</v>
      </c>
      <c r="O938" s="55">
        <f t="shared" si="51"/>
        <v>12</v>
      </c>
      <c r="P938" s="55" t="str">
        <f t="shared" si="49"/>
        <v>209912</v>
      </c>
      <c r="Q938" s="55">
        <v>938</v>
      </c>
    </row>
    <row r="939" spans="14:17" x14ac:dyDescent="0.15">
      <c r="N939" s="55">
        <f t="shared" si="50"/>
        <v>2100</v>
      </c>
      <c r="O939" s="55">
        <f t="shared" si="51"/>
        <v>1</v>
      </c>
      <c r="P939" s="55" t="str">
        <f t="shared" si="49"/>
        <v>21001</v>
      </c>
      <c r="Q939" s="55">
        <v>939</v>
      </c>
    </row>
    <row r="940" spans="14:17" x14ac:dyDescent="0.15">
      <c r="N940" s="55">
        <f t="shared" si="50"/>
        <v>2100</v>
      </c>
      <c r="O940" s="55">
        <f t="shared" si="51"/>
        <v>2</v>
      </c>
      <c r="P940" s="55" t="str">
        <f t="shared" si="49"/>
        <v>21002</v>
      </c>
      <c r="Q940" s="55">
        <v>940</v>
      </c>
    </row>
    <row r="941" spans="14:17" x14ac:dyDescent="0.15">
      <c r="N941" s="55">
        <f t="shared" si="50"/>
        <v>2100</v>
      </c>
      <c r="O941" s="55">
        <f t="shared" si="51"/>
        <v>3</v>
      </c>
      <c r="P941" s="55" t="str">
        <f t="shared" si="49"/>
        <v>21003</v>
      </c>
      <c r="Q941" s="55">
        <v>941</v>
      </c>
    </row>
    <row r="942" spans="14:17" x14ac:dyDescent="0.15">
      <c r="N942" s="55">
        <f t="shared" si="50"/>
        <v>2100</v>
      </c>
      <c r="O942" s="55">
        <f t="shared" si="51"/>
        <v>4</v>
      </c>
      <c r="P942" s="55" t="str">
        <f t="shared" si="49"/>
        <v>21004</v>
      </c>
      <c r="Q942" s="55">
        <v>942</v>
      </c>
    </row>
    <row r="943" spans="14:17" x14ac:dyDescent="0.15">
      <c r="N943" s="55">
        <f t="shared" si="50"/>
        <v>2100</v>
      </c>
      <c r="O943" s="55">
        <f t="shared" si="51"/>
        <v>5</v>
      </c>
      <c r="P943" s="55" t="str">
        <f t="shared" si="49"/>
        <v>21005</v>
      </c>
      <c r="Q943" s="55">
        <v>943</v>
      </c>
    </row>
    <row r="944" spans="14:17" x14ac:dyDescent="0.15">
      <c r="N944" s="55">
        <f t="shared" si="50"/>
        <v>2100</v>
      </c>
      <c r="O944" s="55">
        <f t="shared" si="51"/>
        <v>6</v>
      </c>
      <c r="P944" s="55" t="str">
        <f t="shared" si="49"/>
        <v>21006</v>
      </c>
      <c r="Q944" s="55">
        <v>944</v>
      </c>
    </row>
    <row r="945" spans="14:17" x14ac:dyDescent="0.15">
      <c r="N945" s="55">
        <f t="shared" si="50"/>
        <v>2100</v>
      </c>
      <c r="O945" s="55">
        <f t="shared" si="51"/>
        <v>7</v>
      </c>
      <c r="P945" s="55" t="str">
        <f t="shared" si="49"/>
        <v>21007</v>
      </c>
      <c r="Q945" s="55">
        <v>945</v>
      </c>
    </row>
    <row r="946" spans="14:17" x14ac:dyDescent="0.15">
      <c r="N946" s="55">
        <f t="shared" si="50"/>
        <v>2100</v>
      </c>
      <c r="O946" s="55">
        <f t="shared" si="51"/>
        <v>8</v>
      </c>
      <c r="P946" s="55" t="str">
        <f t="shared" si="49"/>
        <v>21008</v>
      </c>
      <c r="Q946" s="55">
        <v>946</v>
      </c>
    </row>
    <row r="947" spans="14:17" x14ac:dyDescent="0.15">
      <c r="N947" s="55">
        <f t="shared" si="50"/>
        <v>2100</v>
      </c>
      <c r="O947" s="55">
        <f t="shared" si="51"/>
        <v>9</v>
      </c>
      <c r="P947" s="55" t="str">
        <f t="shared" si="49"/>
        <v>21009</v>
      </c>
      <c r="Q947" s="55">
        <v>947</v>
      </c>
    </row>
    <row r="948" spans="14:17" x14ac:dyDescent="0.15">
      <c r="N948" s="55">
        <f t="shared" si="50"/>
        <v>2100</v>
      </c>
      <c r="O948" s="55">
        <f t="shared" si="51"/>
        <v>10</v>
      </c>
      <c r="P948" s="55" t="str">
        <f t="shared" si="49"/>
        <v>210010</v>
      </c>
      <c r="Q948" s="55">
        <v>948</v>
      </c>
    </row>
    <row r="949" spans="14:17" x14ac:dyDescent="0.15">
      <c r="N949" s="55">
        <f t="shared" si="50"/>
        <v>2100</v>
      </c>
      <c r="O949" s="55">
        <f t="shared" si="51"/>
        <v>11</v>
      </c>
      <c r="P949" s="55" t="str">
        <f t="shared" si="49"/>
        <v>210011</v>
      </c>
      <c r="Q949" s="55">
        <v>949</v>
      </c>
    </row>
    <row r="950" spans="14:17" x14ac:dyDescent="0.15">
      <c r="N950" s="55">
        <f t="shared" si="50"/>
        <v>2100</v>
      </c>
      <c r="O950" s="55">
        <f t="shared" si="51"/>
        <v>12</v>
      </c>
      <c r="P950" s="55" t="str">
        <f t="shared" si="49"/>
        <v>210012</v>
      </c>
      <c r="Q950" s="55">
        <v>950</v>
      </c>
    </row>
    <row r="951" spans="14:17" x14ac:dyDescent="0.15">
      <c r="N951" s="55">
        <f t="shared" si="50"/>
        <v>2101</v>
      </c>
      <c r="O951" s="55">
        <f t="shared" si="51"/>
        <v>1</v>
      </c>
      <c r="P951" s="55" t="str">
        <f t="shared" si="49"/>
        <v>21011</v>
      </c>
      <c r="Q951" s="55">
        <v>951</v>
      </c>
    </row>
    <row r="952" spans="14:17" x14ac:dyDescent="0.15">
      <c r="N952" s="55">
        <f t="shared" si="50"/>
        <v>2101</v>
      </c>
      <c r="O952" s="55">
        <f t="shared" si="51"/>
        <v>2</v>
      </c>
      <c r="P952" s="55" t="str">
        <f t="shared" si="49"/>
        <v>21012</v>
      </c>
      <c r="Q952" s="55">
        <v>952</v>
      </c>
    </row>
    <row r="953" spans="14:17" x14ac:dyDescent="0.15">
      <c r="N953" s="55">
        <f t="shared" si="50"/>
        <v>2101</v>
      </c>
      <c r="O953" s="55">
        <f t="shared" si="51"/>
        <v>3</v>
      </c>
      <c r="P953" s="55" t="str">
        <f t="shared" si="49"/>
        <v>21013</v>
      </c>
      <c r="Q953" s="55">
        <v>953</v>
      </c>
    </row>
    <row r="954" spans="14:17" x14ac:dyDescent="0.15">
      <c r="N954" s="55">
        <f t="shared" si="50"/>
        <v>2101</v>
      </c>
      <c r="O954" s="55">
        <f t="shared" si="51"/>
        <v>4</v>
      </c>
      <c r="P954" s="55" t="str">
        <f t="shared" si="49"/>
        <v>21014</v>
      </c>
      <c r="Q954" s="55">
        <v>954</v>
      </c>
    </row>
    <row r="955" spans="14:17" x14ac:dyDescent="0.15">
      <c r="N955" s="55">
        <f t="shared" si="50"/>
        <v>2101</v>
      </c>
      <c r="O955" s="55">
        <f t="shared" si="51"/>
        <v>5</v>
      </c>
      <c r="P955" s="55" t="str">
        <f t="shared" si="49"/>
        <v>21015</v>
      </c>
      <c r="Q955" s="55">
        <v>955</v>
      </c>
    </row>
    <row r="956" spans="14:17" x14ac:dyDescent="0.15">
      <c r="N956" s="55">
        <f t="shared" si="50"/>
        <v>2101</v>
      </c>
      <c r="O956" s="55">
        <f t="shared" si="51"/>
        <v>6</v>
      </c>
      <c r="P956" s="55" t="str">
        <f t="shared" si="49"/>
        <v>21016</v>
      </c>
      <c r="Q956" s="55">
        <v>956</v>
      </c>
    </row>
    <row r="957" spans="14:17" x14ac:dyDescent="0.15">
      <c r="N957" s="55">
        <f t="shared" si="50"/>
        <v>2101</v>
      </c>
      <c r="O957" s="55">
        <f t="shared" si="51"/>
        <v>7</v>
      </c>
      <c r="P957" s="55" t="str">
        <f t="shared" si="49"/>
        <v>21017</v>
      </c>
      <c r="Q957" s="55">
        <v>957</v>
      </c>
    </row>
    <row r="958" spans="14:17" x14ac:dyDescent="0.15">
      <c r="N958" s="55">
        <f t="shared" si="50"/>
        <v>2101</v>
      </c>
      <c r="O958" s="55">
        <f t="shared" si="51"/>
        <v>8</v>
      </c>
      <c r="P958" s="55" t="str">
        <f t="shared" si="49"/>
        <v>21018</v>
      </c>
      <c r="Q958" s="55">
        <v>958</v>
      </c>
    </row>
    <row r="959" spans="14:17" x14ac:dyDescent="0.15">
      <c r="N959" s="55">
        <f t="shared" si="50"/>
        <v>2101</v>
      </c>
      <c r="O959" s="55">
        <f t="shared" si="51"/>
        <v>9</v>
      </c>
      <c r="P959" s="55" t="str">
        <f t="shared" si="49"/>
        <v>21019</v>
      </c>
      <c r="Q959" s="55">
        <v>959</v>
      </c>
    </row>
    <row r="960" spans="14:17" x14ac:dyDescent="0.15">
      <c r="N960" s="55">
        <f t="shared" si="50"/>
        <v>2101</v>
      </c>
      <c r="O960" s="55">
        <f t="shared" si="51"/>
        <v>10</v>
      </c>
      <c r="P960" s="55" t="str">
        <f t="shared" si="49"/>
        <v>210110</v>
      </c>
      <c r="Q960" s="55">
        <v>960</v>
      </c>
    </row>
    <row r="961" spans="14:17" x14ac:dyDescent="0.15">
      <c r="N961" s="55">
        <f t="shared" si="50"/>
        <v>2101</v>
      </c>
      <c r="O961" s="55">
        <f t="shared" si="51"/>
        <v>11</v>
      </c>
      <c r="P961" s="55" t="str">
        <f t="shared" si="49"/>
        <v>210111</v>
      </c>
      <c r="Q961" s="55">
        <v>961</v>
      </c>
    </row>
    <row r="962" spans="14:17" x14ac:dyDescent="0.15">
      <c r="N962" s="55">
        <f t="shared" si="50"/>
        <v>2101</v>
      </c>
      <c r="O962" s="55">
        <f t="shared" si="51"/>
        <v>12</v>
      </c>
      <c r="P962" s="55" t="str">
        <f t="shared" ref="P962:P1025" si="52">N962&amp;O962</f>
        <v>210112</v>
      </c>
      <c r="Q962" s="55">
        <v>962</v>
      </c>
    </row>
    <row r="963" spans="14:17" x14ac:dyDescent="0.15">
      <c r="N963" s="55">
        <f t="shared" si="50"/>
        <v>2102</v>
      </c>
      <c r="O963" s="55">
        <f t="shared" si="51"/>
        <v>1</v>
      </c>
      <c r="P963" s="55" t="str">
        <f t="shared" si="52"/>
        <v>21021</v>
      </c>
      <c r="Q963" s="55">
        <v>963</v>
      </c>
    </row>
    <row r="964" spans="14:17" x14ac:dyDescent="0.15">
      <c r="N964" s="55">
        <f t="shared" si="50"/>
        <v>2102</v>
      </c>
      <c r="O964" s="55">
        <f t="shared" si="51"/>
        <v>2</v>
      </c>
      <c r="P964" s="55" t="str">
        <f t="shared" si="52"/>
        <v>21022</v>
      </c>
      <c r="Q964" s="55">
        <v>964</v>
      </c>
    </row>
    <row r="965" spans="14:17" x14ac:dyDescent="0.15">
      <c r="N965" s="55">
        <f t="shared" si="50"/>
        <v>2102</v>
      </c>
      <c r="O965" s="55">
        <f t="shared" si="51"/>
        <v>3</v>
      </c>
      <c r="P965" s="55" t="str">
        <f t="shared" si="52"/>
        <v>21023</v>
      </c>
      <c r="Q965" s="55">
        <v>965</v>
      </c>
    </row>
    <row r="966" spans="14:17" x14ac:dyDescent="0.15">
      <c r="N966" s="55">
        <f t="shared" si="50"/>
        <v>2102</v>
      </c>
      <c r="O966" s="55">
        <f t="shared" si="51"/>
        <v>4</v>
      </c>
      <c r="P966" s="55" t="str">
        <f t="shared" si="52"/>
        <v>21024</v>
      </c>
      <c r="Q966" s="55">
        <v>966</v>
      </c>
    </row>
    <row r="967" spans="14:17" x14ac:dyDescent="0.15">
      <c r="N967" s="55">
        <f t="shared" si="50"/>
        <v>2102</v>
      </c>
      <c r="O967" s="55">
        <f t="shared" si="51"/>
        <v>5</v>
      </c>
      <c r="P967" s="55" t="str">
        <f t="shared" si="52"/>
        <v>21025</v>
      </c>
      <c r="Q967" s="55">
        <v>967</v>
      </c>
    </row>
    <row r="968" spans="14:17" x14ac:dyDescent="0.15">
      <c r="N968" s="55">
        <f t="shared" si="50"/>
        <v>2102</v>
      </c>
      <c r="O968" s="55">
        <f t="shared" si="51"/>
        <v>6</v>
      </c>
      <c r="P968" s="55" t="str">
        <f t="shared" si="52"/>
        <v>21026</v>
      </c>
      <c r="Q968" s="55">
        <v>968</v>
      </c>
    </row>
    <row r="969" spans="14:17" x14ac:dyDescent="0.15">
      <c r="N969" s="55">
        <f t="shared" si="50"/>
        <v>2102</v>
      </c>
      <c r="O969" s="55">
        <f t="shared" si="51"/>
        <v>7</v>
      </c>
      <c r="P969" s="55" t="str">
        <f t="shared" si="52"/>
        <v>21027</v>
      </c>
      <c r="Q969" s="55">
        <v>969</v>
      </c>
    </row>
    <row r="970" spans="14:17" x14ac:dyDescent="0.15">
      <c r="N970" s="55">
        <f t="shared" si="50"/>
        <v>2102</v>
      </c>
      <c r="O970" s="55">
        <f t="shared" si="51"/>
        <v>8</v>
      </c>
      <c r="P970" s="55" t="str">
        <f t="shared" si="52"/>
        <v>21028</v>
      </c>
      <c r="Q970" s="55">
        <v>970</v>
      </c>
    </row>
    <row r="971" spans="14:17" x14ac:dyDescent="0.15">
      <c r="N971" s="55">
        <f t="shared" si="50"/>
        <v>2102</v>
      </c>
      <c r="O971" s="55">
        <f t="shared" si="51"/>
        <v>9</v>
      </c>
      <c r="P971" s="55" t="str">
        <f t="shared" si="52"/>
        <v>21029</v>
      </c>
      <c r="Q971" s="55">
        <v>971</v>
      </c>
    </row>
    <row r="972" spans="14:17" x14ac:dyDescent="0.15">
      <c r="N972" s="55">
        <f t="shared" si="50"/>
        <v>2102</v>
      </c>
      <c r="O972" s="55">
        <f t="shared" si="51"/>
        <v>10</v>
      </c>
      <c r="P972" s="55" t="str">
        <f t="shared" si="52"/>
        <v>210210</v>
      </c>
      <c r="Q972" s="55">
        <v>972</v>
      </c>
    </row>
    <row r="973" spans="14:17" x14ac:dyDescent="0.15">
      <c r="N973" s="55">
        <f t="shared" si="50"/>
        <v>2102</v>
      </c>
      <c r="O973" s="55">
        <f t="shared" si="51"/>
        <v>11</v>
      </c>
      <c r="P973" s="55" t="str">
        <f t="shared" si="52"/>
        <v>210211</v>
      </c>
      <c r="Q973" s="55">
        <v>973</v>
      </c>
    </row>
    <row r="974" spans="14:17" x14ac:dyDescent="0.15">
      <c r="N974" s="55">
        <f t="shared" si="50"/>
        <v>2102</v>
      </c>
      <c r="O974" s="55">
        <f t="shared" si="51"/>
        <v>12</v>
      </c>
      <c r="P974" s="55" t="str">
        <f t="shared" si="52"/>
        <v>210212</v>
      </c>
      <c r="Q974" s="55">
        <v>974</v>
      </c>
    </row>
    <row r="975" spans="14:17" x14ac:dyDescent="0.15">
      <c r="N975" s="55">
        <f t="shared" si="50"/>
        <v>2103</v>
      </c>
      <c r="O975" s="55">
        <f t="shared" si="51"/>
        <v>1</v>
      </c>
      <c r="P975" s="55" t="str">
        <f t="shared" si="52"/>
        <v>21031</v>
      </c>
      <c r="Q975" s="55">
        <v>975</v>
      </c>
    </row>
    <row r="976" spans="14:17" x14ac:dyDescent="0.15">
      <c r="N976" s="55">
        <f t="shared" si="50"/>
        <v>2103</v>
      </c>
      <c r="O976" s="55">
        <f t="shared" si="51"/>
        <v>2</v>
      </c>
      <c r="P976" s="55" t="str">
        <f t="shared" si="52"/>
        <v>21032</v>
      </c>
      <c r="Q976" s="55">
        <v>976</v>
      </c>
    </row>
    <row r="977" spans="14:17" x14ac:dyDescent="0.15">
      <c r="N977" s="55">
        <f t="shared" si="50"/>
        <v>2103</v>
      </c>
      <c r="O977" s="55">
        <f t="shared" si="51"/>
        <v>3</v>
      </c>
      <c r="P977" s="55" t="str">
        <f t="shared" si="52"/>
        <v>21033</v>
      </c>
      <c r="Q977" s="55">
        <v>977</v>
      </c>
    </row>
    <row r="978" spans="14:17" x14ac:dyDescent="0.15">
      <c r="N978" s="55">
        <f t="shared" si="50"/>
        <v>2103</v>
      </c>
      <c r="O978" s="55">
        <f t="shared" si="51"/>
        <v>4</v>
      </c>
      <c r="P978" s="55" t="str">
        <f t="shared" si="52"/>
        <v>21034</v>
      </c>
      <c r="Q978" s="55">
        <v>978</v>
      </c>
    </row>
    <row r="979" spans="14:17" x14ac:dyDescent="0.15">
      <c r="N979" s="55">
        <f t="shared" si="50"/>
        <v>2103</v>
      </c>
      <c r="O979" s="55">
        <f t="shared" si="51"/>
        <v>5</v>
      </c>
      <c r="P979" s="55" t="str">
        <f t="shared" si="52"/>
        <v>21035</v>
      </c>
      <c r="Q979" s="55">
        <v>979</v>
      </c>
    </row>
    <row r="980" spans="14:17" x14ac:dyDescent="0.15">
      <c r="N980" s="55">
        <f t="shared" si="50"/>
        <v>2103</v>
      </c>
      <c r="O980" s="55">
        <f t="shared" si="51"/>
        <v>6</v>
      </c>
      <c r="P980" s="55" t="str">
        <f t="shared" si="52"/>
        <v>21036</v>
      </c>
      <c r="Q980" s="55">
        <v>980</v>
      </c>
    </row>
    <row r="981" spans="14:17" x14ac:dyDescent="0.15">
      <c r="N981" s="55">
        <f t="shared" si="50"/>
        <v>2103</v>
      </c>
      <c r="O981" s="55">
        <f t="shared" si="51"/>
        <v>7</v>
      </c>
      <c r="P981" s="55" t="str">
        <f t="shared" si="52"/>
        <v>21037</v>
      </c>
      <c r="Q981" s="55">
        <v>981</v>
      </c>
    </row>
    <row r="982" spans="14:17" x14ac:dyDescent="0.15">
      <c r="N982" s="55">
        <f t="shared" si="50"/>
        <v>2103</v>
      </c>
      <c r="O982" s="55">
        <f t="shared" si="51"/>
        <v>8</v>
      </c>
      <c r="P982" s="55" t="str">
        <f t="shared" si="52"/>
        <v>21038</v>
      </c>
      <c r="Q982" s="55">
        <v>982</v>
      </c>
    </row>
    <row r="983" spans="14:17" x14ac:dyDescent="0.15">
      <c r="N983" s="55">
        <f t="shared" si="50"/>
        <v>2103</v>
      </c>
      <c r="O983" s="55">
        <f t="shared" si="51"/>
        <v>9</v>
      </c>
      <c r="P983" s="55" t="str">
        <f t="shared" si="52"/>
        <v>21039</v>
      </c>
      <c r="Q983" s="55">
        <v>983</v>
      </c>
    </row>
    <row r="984" spans="14:17" x14ac:dyDescent="0.15">
      <c r="N984" s="55">
        <f t="shared" si="50"/>
        <v>2103</v>
      </c>
      <c r="O984" s="55">
        <f t="shared" si="51"/>
        <v>10</v>
      </c>
      <c r="P984" s="55" t="str">
        <f t="shared" si="52"/>
        <v>210310</v>
      </c>
      <c r="Q984" s="55">
        <v>984</v>
      </c>
    </row>
    <row r="985" spans="14:17" x14ac:dyDescent="0.15">
      <c r="N985" s="55">
        <f t="shared" si="50"/>
        <v>2103</v>
      </c>
      <c r="O985" s="55">
        <f t="shared" si="51"/>
        <v>11</v>
      </c>
      <c r="P985" s="55" t="str">
        <f t="shared" si="52"/>
        <v>210311</v>
      </c>
      <c r="Q985" s="55">
        <v>985</v>
      </c>
    </row>
    <row r="986" spans="14:17" x14ac:dyDescent="0.15">
      <c r="N986" s="55">
        <f t="shared" si="50"/>
        <v>2103</v>
      </c>
      <c r="O986" s="55">
        <f t="shared" si="51"/>
        <v>12</v>
      </c>
      <c r="P986" s="55" t="str">
        <f t="shared" si="52"/>
        <v>210312</v>
      </c>
      <c r="Q986" s="55">
        <v>986</v>
      </c>
    </row>
    <row r="987" spans="14:17" x14ac:dyDescent="0.15">
      <c r="N987" s="55">
        <f t="shared" si="50"/>
        <v>2104</v>
      </c>
      <c r="O987" s="55">
        <f t="shared" si="51"/>
        <v>1</v>
      </c>
      <c r="P987" s="55" t="str">
        <f t="shared" si="52"/>
        <v>21041</v>
      </c>
      <c r="Q987" s="55">
        <v>987</v>
      </c>
    </row>
    <row r="988" spans="14:17" x14ac:dyDescent="0.15">
      <c r="N988" s="55">
        <f t="shared" si="50"/>
        <v>2104</v>
      </c>
      <c r="O988" s="55">
        <f t="shared" si="51"/>
        <v>2</v>
      </c>
      <c r="P988" s="55" t="str">
        <f t="shared" si="52"/>
        <v>21042</v>
      </c>
      <c r="Q988" s="55">
        <v>988</v>
      </c>
    </row>
    <row r="989" spans="14:17" x14ac:dyDescent="0.15">
      <c r="N989" s="55">
        <f t="shared" si="50"/>
        <v>2104</v>
      </c>
      <c r="O989" s="55">
        <f t="shared" si="51"/>
        <v>3</v>
      </c>
      <c r="P989" s="55" t="str">
        <f t="shared" si="52"/>
        <v>21043</v>
      </c>
      <c r="Q989" s="55">
        <v>989</v>
      </c>
    </row>
    <row r="990" spans="14:17" x14ac:dyDescent="0.15">
      <c r="N990" s="55">
        <f t="shared" si="50"/>
        <v>2104</v>
      </c>
      <c r="O990" s="55">
        <f t="shared" si="51"/>
        <v>4</v>
      </c>
      <c r="P990" s="55" t="str">
        <f t="shared" si="52"/>
        <v>21044</v>
      </c>
      <c r="Q990" s="55">
        <v>990</v>
      </c>
    </row>
    <row r="991" spans="14:17" x14ac:dyDescent="0.15">
      <c r="N991" s="55">
        <f t="shared" si="50"/>
        <v>2104</v>
      </c>
      <c r="O991" s="55">
        <f t="shared" si="51"/>
        <v>5</v>
      </c>
      <c r="P991" s="55" t="str">
        <f t="shared" si="52"/>
        <v>21045</v>
      </c>
      <c r="Q991" s="55">
        <v>991</v>
      </c>
    </row>
    <row r="992" spans="14:17" x14ac:dyDescent="0.15">
      <c r="N992" s="55">
        <f t="shared" ref="N992:N1055" si="53">IF(O992=1,N991+1,N991)</f>
        <v>2104</v>
      </c>
      <c r="O992" s="55">
        <f t="shared" ref="O992:O1055" si="54">IF(O991=12,1,O991+1)</f>
        <v>6</v>
      </c>
      <c r="P992" s="55" t="str">
        <f t="shared" si="52"/>
        <v>21046</v>
      </c>
      <c r="Q992" s="55">
        <v>992</v>
      </c>
    </row>
    <row r="993" spans="14:17" x14ac:dyDescent="0.15">
      <c r="N993" s="55">
        <f t="shared" si="53"/>
        <v>2104</v>
      </c>
      <c r="O993" s="55">
        <f t="shared" si="54"/>
        <v>7</v>
      </c>
      <c r="P993" s="55" t="str">
        <f t="shared" si="52"/>
        <v>21047</v>
      </c>
      <c r="Q993" s="55">
        <v>993</v>
      </c>
    </row>
    <row r="994" spans="14:17" x14ac:dyDescent="0.15">
      <c r="N994" s="55">
        <f t="shared" si="53"/>
        <v>2104</v>
      </c>
      <c r="O994" s="55">
        <f t="shared" si="54"/>
        <v>8</v>
      </c>
      <c r="P994" s="55" t="str">
        <f t="shared" si="52"/>
        <v>21048</v>
      </c>
      <c r="Q994" s="55">
        <v>994</v>
      </c>
    </row>
    <row r="995" spans="14:17" x14ac:dyDescent="0.15">
      <c r="N995" s="55">
        <f t="shared" si="53"/>
        <v>2104</v>
      </c>
      <c r="O995" s="55">
        <f t="shared" si="54"/>
        <v>9</v>
      </c>
      <c r="P995" s="55" t="str">
        <f t="shared" si="52"/>
        <v>21049</v>
      </c>
      <c r="Q995" s="55">
        <v>995</v>
      </c>
    </row>
    <row r="996" spans="14:17" x14ac:dyDescent="0.15">
      <c r="N996" s="55">
        <f t="shared" si="53"/>
        <v>2104</v>
      </c>
      <c r="O996" s="55">
        <f t="shared" si="54"/>
        <v>10</v>
      </c>
      <c r="P996" s="55" t="str">
        <f t="shared" si="52"/>
        <v>210410</v>
      </c>
      <c r="Q996" s="55">
        <v>996</v>
      </c>
    </row>
    <row r="997" spans="14:17" x14ac:dyDescent="0.15">
      <c r="N997" s="55">
        <f t="shared" si="53"/>
        <v>2104</v>
      </c>
      <c r="O997" s="55">
        <f t="shared" si="54"/>
        <v>11</v>
      </c>
      <c r="P997" s="55" t="str">
        <f t="shared" si="52"/>
        <v>210411</v>
      </c>
      <c r="Q997" s="55">
        <v>997</v>
      </c>
    </row>
    <row r="998" spans="14:17" x14ac:dyDescent="0.15">
      <c r="N998" s="55">
        <f t="shared" si="53"/>
        <v>2104</v>
      </c>
      <c r="O998" s="55">
        <f t="shared" si="54"/>
        <v>12</v>
      </c>
      <c r="P998" s="55" t="str">
        <f t="shared" si="52"/>
        <v>210412</v>
      </c>
      <c r="Q998" s="55">
        <v>998</v>
      </c>
    </row>
    <row r="999" spans="14:17" x14ac:dyDescent="0.15">
      <c r="N999" s="55">
        <f t="shared" si="53"/>
        <v>2105</v>
      </c>
      <c r="O999" s="55">
        <f t="shared" si="54"/>
        <v>1</v>
      </c>
      <c r="P999" s="55" t="str">
        <f t="shared" si="52"/>
        <v>21051</v>
      </c>
      <c r="Q999" s="55">
        <v>999</v>
      </c>
    </row>
    <row r="1000" spans="14:17" x14ac:dyDescent="0.15">
      <c r="N1000" s="55">
        <f t="shared" si="53"/>
        <v>2105</v>
      </c>
      <c r="O1000" s="55">
        <f t="shared" si="54"/>
        <v>2</v>
      </c>
      <c r="P1000" s="55" t="str">
        <f t="shared" si="52"/>
        <v>21052</v>
      </c>
      <c r="Q1000" s="55">
        <v>1000</v>
      </c>
    </row>
    <row r="1001" spans="14:17" x14ac:dyDescent="0.15">
      <c r="N1001" s="55">
        <f t="shared" si="53"/>
        <v>2105</v>
      </c>
      <c r="O1001" s="55">
        <f t="shared" si="54"/>
        <v>3</v>
      </c>
      <c r="P1001" s="55" t="str">
        <f t="shared" si="52"/>
        <v>21053</v>
      </c>
      <c r="Q1001" s="55">
        <v>1001</v>
      </c>
    </row>
    <row r="1002" spans="14:17" x14ac:dyDescent="0.15">
      <c r="N1002" s="55">
        <f t="shared" si="53"/>
        <v>2105</v>
      </c>
      <c r="O1002" s="55">
        <f t="shared" si="54"/>
        <v>4</v>
      </c>
      <c r="P1002" s="55" t="str">
        <f t="shared" si="52"/>
        <v>21054</v>
      </c>
      <c r="Q1002" s="55">
        <v>1002</v>
      </c>
    </row>
    <row r="1003" spans="14:17" x14ac:dyDescent="0.15">
      <c r="N1003" s="55">
        <f t="shared" si="53"/>
        <v>2105</v>
      </c>
      <c r="O1003" s="55">
        <f t="shared" si="54"/>
        <v>5</v>
      </c>
      <c r="P1003" s="55" t="str">
        <f t="shared" si="52"/>
        <v>21055</v>
      </c>
      <c r="Q1003" s="55">
        <v>1003</v>
      </c>
    </row>
    <row r="1004" spans="14:17" x14ac:dyDescent="0.15">
      <c r="N1004" s="55">
        <f t="shared" si="53"/>
        <v>2105</v>
      </c>
      <c r="O1004" s="55">
        <f t="shared" si="54"/>
        <v>6</v>
      </c>
      <c r="P1004" s="55" t="str">
        <f t="shared" si="52"/>
        <v>21056</v>
      </c>
      <c r="Q1004" s="55">
        <v>1004</v>
      </c>
    </row>
    <row r="1005" spans="14:17" x14ac:dyDescent="0.15">
      <c r="N1005" s="55">
        <f t="shared" si="53"/>
        <v>2105</v>
      </c>
      <c r="O1005" s="55">
        <f t="shared" si="54"/>
        <v>7</v>
      </c>
      <c r="P1005" s="55" t="str">
        <f t="shared" si="52"/>
        <v>21057</v>
      </c>
      <c r="Q1005" s="55">
        <v>1005</v>
      </c>
    </row>
    <row r="1006" spans="14:17" x14ac:dyDescent="0.15">
      <c r="N1006" s="55">
        <f t="shared" si="53"/>
        <v>2105</v>
      </c>
      <c r="O1006" s="55">
        <f t="shared" si="54"/>
        <v>8</v>
      </c>
      <c r="P1006" s="55" t="str">
        <f t="shared" si="52"/>
        <v>21058</v>
      </c>
      <c r="Q1006" s="55">
        <v>1006</v>
      </c>
    </row>
    <row r="1007" spans="14:17" x14ac:dyDescent="0.15">
      <c r="N1007" s="55">
        <f t="shared" si="53"/>
        <v>2105</v>
      </c>
      <c r="O1007" s="55">
        <f t="shared" si="54"/>
        <v>9</v>
      </c>
      <c r="P1007" s="55" t="str">
        <f t="shared" si="52"/>
        <v>21059</v>
      </c>
      <c r="Q1007" s="55">
        <v>1007</v>
      </c>
    </row>
    <row r="1008" spans="14:17" x14ac:dyDescent="0.15">
      <c r="N1008" s="55">
        <f t="shared" si="53"/>
        <v>2105</v>
      </c>
      <c r="O1008" s="55">
        <f t="shared" si="54"/>
        <v>10</v>
      </c>
      <c r="P1008" s="55" t="str">
        <f t="shared" si="52"/>
        <v>210510</v>
      </c>
      <c r="Q1008" s="55">
        <v>1008</v>
      </c>
    </row>
    <row r="1009" spans="14:17" x14ac:dyDescent="0.15">
      <c r="N1009" s="55">
        <f t="shared" si="53"/>
        <v>2105</v>
      </c>
      <c r="O1009" s="55">
        <f t="shared" si="54"/>
        <v>11</v>
      </c>
      <c r="P1009" s="55" t="str">
        <f t="shared" si="52"/>
        <v>210511</v>
      </c>
      <c r="Q1009" s="55">
        <v>1009</v>
      </c>
    </row>
    <row r="1010" spans="14:17" x14ac:dyDescent="0.15">
      <c r="N1010" s="55">
        <f t="shared" si="53"/>
        <v>2105</v>
      </c>
      <c r="O1010" s="55">
        <f t="shared" si="54"/>
        <v>12</v>
      </c>
      <c r="P1010" s="55" t="str">
        <f t="shared" si="52"/>
        <v>210512</v>
      </c>
      <c r="Q1010" s="55">
        <v>1010</v>
      </c>
    </row>
    <row r="1011" spans="14:17" x14ac:dyDescent="0.15">
      <c r="N1011" s="55">
        <f t="shared" si="53"/>
        <v>2106</v>
      </c>
      <c r="O1011" s="55">
        <f t="shared" si="54"/>
        <v>1</v>
      </c>
      <c r="P1011" s="55" t="str">
        <f t="shared" si="52"/>
        <v>21061</v>
      </c>
      <c r="Q1011" s="55">
        <v>1011</v>
      </c>
    </row>
    <row r="1012" spans="14:17" x14ac:dyDescent="0.15">
      <c r="N1012" s="55">
        <f t="shared" si="53"/>
        <v>2106</v>
      </c>
      <c r="O1012" s="55">
        <f t="shared" si="54"/>
        <v>2</v>
      </c>
      <c r="P1012" s="55" t="str">
        <f t="shared" si="52"/>
        <v>21062</v>
      </c>
      <c r="Q1012" s="55">
        <v>1012</v>
      </c>
    </row>
    <row r="1013" spans="14:17" x14ac:dyDescent="0.15">
      <c r="N1013" s="55">
        <f t="shared" si="53"/>
        <v>2106</v>
      </c>
      <c r="O1013" s="55">
        <f t="shared" si="54"/>
        <v>3</v>
      </c>
      <c r="P1013" s="55" t="str">
        <f t="shared" si="52"/>
        <v>21063</v>
      </c>
      <c r="Q1013" s="55">
        <v>1013</v>
      </c>
    </row>
    <row r="1014" spans="14:17" x14ac:dyDescent="0.15">
      <c r="N1014" s="55">
        <f t="shared" si="53"/>
        <v>2106</v>
      </c>
      <c r="O1014" s="55">
        <f t="shared" si="54"/>
        <v>4</v>
      </c>
      <c r="P1014" s="55" t="str">
        <f t="shared" si="52"/>
        <v>21064</v>
      </c>
      <c r="Q1014" s="55">
        <v>1014</v>
      </c>
    </row>
    <row r="1015" spans="14:17" x14ac:dyDescent="0.15">
      <c r="N1015" s="55">
        <f t="shared" si="53"/>
        <v>2106</v>
      </c>
      <c r="O1015" s="55">
        <f t="shared" si="54"/>
        <v>5</v>
      </c>
      <c r="P1015" s="55" t="str">
        <f t="shared" si="52"/>
        <v>21065</v>
      </c>
      <c r="Q1015" s="55">
        <v>1015</v>
      </c>
    </row>
    <row r="1016" spans="14:17" x14ac:dyDescent="0.15">
      <c r="N1016" s="55">
        <f t="shared" si="53"/>
        <v>2106</v>
      </c>
      <c r="O1016" s="55">
        <f t="shared" si="54"/>
        <v>6</v>
      </c>
      <c r="P1016" s="55" t="str">
        <f t="shared" si="52"/>
        <v>21066</v>
      </c>
      <c r="Q1016" s="55">
        <v>1016</v>
      </c>
    </row>
    <row r="1017" spans="14:17" x14ac:dyDescent="0.15">
      <c r="N1017" s="55">
        <f t="shared" si="53"/>
        <v>2106</v>
      </c>
      <c r="O1017" s="55">
        <f t="shared" si="54"/>
        <v>7</v>
      </c>
      <c r="P1017" s="55" t="str">
        <f t="shared" si="52"/>
        <v>21067</v>
      </c>
      <c r="Q1017" s="55">
        <v>1017</v>
      </c>
    </row>
    <row r="1018" spans="14:17" x14ac:dyDescent="0.15">
      <c r="N1018" s="55">
        <f t="shared" si="53"/>
        <v>2106</v>
      </c>
      <c r="O1018" s="55">
        <f t="shared" si="54"/>
        <v>8</v>
      </c>
      <c r="P1018" s="55" t="str">
        <f t="shared" si="52"/>
        <v>21068</v>
      </c>
      <c r="Q1018" s="55">
        <v>1018</v>
      </c>
    </row>
    <row r="1019" spans="14:17" x14ac:dyDescent="0.15">
      <c r="N1019" s="55">
        <f t="shared" si="53"/>
        <v>2106</v>
      </c>
      <c r="O1019" s="55">
        <f t="shared" si="54"/>
        <v>9</v>
      </c>
      <c r="P1019" s="55" t="str">
        <f t="shared" si="52"/>
        <v>21069</v>
      </c>
      <c r="Q1019" s="55">
        <v>1019</v>
      </c>
    </row>
    <row r="1020" spans="14:17" x14ac:dyDescent="0.15">
      <c r="N1020" s="55">
        <f t="shared" si="53"/>
        <v>2106</v>
      </c>
      <c r="O1020" s="55">
        <f t="shared" si="54"/>
        <v>10</v>
      </c>
      <c r="P1020" s="55" t="str">
        <f t="shared" si="52"/>
        <v>210610</v>
      </c>
      <c r="Q1020" s="55">
        <v>1020</v>
      </c>
    </row>
    <row r="1021" spans="14:17" x14ac:dyDescent="0.15">
      <c r="N1021" s="55">
        <f t="shared" si="53"/>
        <v>2106</v>
      </c>
      <c r="O1021" s="55">
        <f t="shared" si="54"/>
        <v>11</v>
      </c>
      <c r="P1021" s="55" t="str">
        <f t="shared" si="52"/>
        <v>210611</v>
      </c>
      <c r="Q1021" s="55">
        <v>1021</v>
      </c>
    </row>
    <row r="1022" spans="14:17" x14ac:dyDescent="0.15">
      <c r="N1022" s="55">
        <f t="shared" si="53"/>
        <v>2106</v>
      </c>
      <c r="O1022" s="55">
        <f t="shared" si="54"/>
        <v>12</v>
      </c>
      <c r="P1022" s="55" t="str">
        <f t="shared" si="52"/>
        <v>210612</v>
      </c>
      <c r="Q1022" s="55">
        <v>1022</v>
      </c>
    </row>
    <row r="1023" spans="14:17" x14ac:dyDescent="0.15">
      <c r="N1023" s="55">
        <f t="shared" si="53"/>
        <v>2107</v>
      </c>
      <c r="O1023" s="55">
        <f t="shared" si="54"/>
        <v>1</v>
      </c>
      <c r="P1023" s="55" t="str">
        <f t="shared" si="52"/>
        <v>21071</v>
      </c>
      <c r="Q1023" s="55">
        <v>1023</v>
      </c>
    </row>
    <row r="1024" spans="14:17" x14ac:dyDescent="0.15">
      <c r="N1024" s="55">
        <f t="shared" si="53"/>
        <v>2107</v>
      </c>
      <c r="O1024" s="55">
        <f t="shared" si="54"/>
        <v>2</v>
      </c>
      <c r="P1024" s="55" t="str">
        <f t="shared" si="52"/>
        <v>21072</v>
      </c>
      <c r="Q1024" s="55">
        <v>1024</v>
      </c>
    </row>
    <row r="1025" spans="14:17" x14ac:dyDescent="0.15">
      <c r="N1025" s="55">
        <f t="shared" si="53"/>
        <v>2107</v>
      </c>
      <c r="O1025" s="55">
        <f t="shared" si="54"/>
        <v>3</v>
      </c>
      <c r="P1025" s="55" t="str">
        <f t="shared" si="52"/>
        <v>21073</v>
      </c>
      <c r="Q1025" s="55">
        <v>1025</v>
      </c>
    </row>
    <row r="1026" spans="14:17" x14ac:dyDescent="0.15">
      <c r="N1026" s="55">
        <f t="shared" si="53"/>
        <v>2107</v>
      </c>
      <c r="O1026" s="55">
        <f t="shared" si="54"/>
        <v>4</v>
      </c>
      <c r="P1026" s="55" t="str">
        <f t="shared" ref="P1026:P1089" si="55">N1026&amp;O1026</f>
        <v>21074</v>
      </c>
      <c r="Q1026" s="55">
        <v>1026</v>
      </c>
    </row>
    <row r="1027" spans="14:17" x14ac:dyDescent="0.15">
      <c r="N1027" s="55">
        <f t="shared" si="53"/>
        <v>2107</v>
      </c>
      <c r="O1027" s="55">
        <f t="shared" si="54"/>
        <v>5</v>
      </c>
      <c r="P1027" s="55" t="str">
        <f t="shared" si="55"/>
        <v>21075</v>
      </c>
      <c r="Q1027" s="55">
        <v>1027</v>
      </c>
    </row>
    <row r="1028" spans="14:17" x14ac:dyDescent="0.15">
      <c r="N1028" s="55">
        <f t="shared" si="53"/>
        <v>2107</v>
      </c>
      <c r="O1028" s="55">
        <f t="shared" si="54"/>
        <v>6</v>
      </c>
      <c r="P1028" s="55" t="str">
        <f t="shared" si="55"/>
        <v>21076</v>
      </c>
      <c r="Q1028" s="55">
        <v>1028</v>
      </c>
    </row>
    <row r="1029" spans="14:17" x14ac:dyDescent="0.15">
      <c r="N1029" s="55">
        <f t="shared" si="53"/>
        <v>2107</v>
      </c>
      <c r="O1029" s="55">
        <f t="shared" si="54"/>
        <v>7</v>
      </c>
      <c r="P1029" s="55" t="str">
        <f t="shared" si="55"/>
        <v>21077</v>
      </c>
      <c r="Q1029" s="55">
        <v>1029</v>
      </c>
    </row>
    <row r="1030" spans="14:17" x14ac:dyDescent="0.15">
      <c r="N1030" s="55">
        <f t="shared" si="53"/>
        <v>2107</v>
      </c>
      <c r="O1030" s="55">
        <f t="shared" si="54"/>
        <v>8</v>
      </c>
      <c r="P1030" s="55" t="str">
        <f t="shared" si="55"/>
        <v>21078</v>
      </c>
      <c r="Q1030" s="55">
        <v>1030</v>
      </c>
    </row>
    <row r="1031" spans="14:17" x14ac:dyDescent="0.15">
      <c r="N1031" s="55">
        <f t="shared" si="53"/>
        <v>2107</v>
      </c>
      <c r="O1031" s="55">
        <f t="shared" si="54"/>
        <v>9</v>
      </c>
      <c r="P1031" s="55" t="str">
        <f t="shared" si="55"/>
        <v>21079</v>
      </c>
      <c r="Q1031" s="55">
        <v>1031</v>
      </c>
    </row>
    <row r="1032" spans="14:17" x14ac:dyDescent="0.15">
      <c r="N1032" s="55">
        <f t="shared" si="53"/>
        <v>2107</v>
      </c>
      <c r="O1032" s="55">
        <f t="shared" si="54"/>
        <v>10</v>
      </c>
      <c r="P1032" s="55" t="str">
        <f t="shared" si="55"/>
        <v>210710</v>
      </c>
      <c r="Q1032" s="55">
        <v>1032</v>
      </c>
    </row>
    <row r="1033" spans="14:17" x14ac:dyDescent="0.15">
      <c r="N1033" s="55">
        <f t="shared" si="53"/>
        <v>2107</v>
      </c>
      <c r="O1033" s="55">
        <f t="shared" si="54"/>
        <v>11</v>
      </c>
      <c r="P1033" s="55" t="str">
        <f t="shared" si="55"/>
        <v>210711</v>
      </c>
      <c r="Q1033" s="55">
        <v>1033</v>
      </c>
    </row>
    <row r="1034" spans="14:17" x14ac:dyDescent="0.15">
      <c r="N1034" s="55">
        <f t="shared" si="53"/>
        <v>2107</v>
      </c>
      <c r="O1034" s="55">
        <f t="shared" si="54"/>
        <v>12</v>
      </c>
      <c r="P1034" s="55" t="str">
        <f t="shared" si="55"/>
        <v>210712</v>
      </c>
      <c r="Q1034" s="55">
        <v>1034</v>
      </c>
    </row>
    <row r="1035" spans="14:17" x14ac:dyDescent="0.15">
      <c r="N1035" s="55">
        <f t="shared" si="53"/>
        <v>2108</v>
      </c>
      <c r="O1035" s="55">
        <f t="shared" si="54"/>
        <v>1</v>
      </c>
      <c r="P1035" s="55" t="str">
        <f t="shared" si="55"/>
        <v>21081</v>
      </c>
      <c r="Q1035" s="55">
        <v>1035</v>
      </c>
    </row>
    <row r="1036" spans="14:17" x14ac:dyDescent="0.15">
      <c r="N1036" s="55">
        <f t="shared" si="53"/>
        <v>2108</v>
      </c>
      <c r="O1036" s="55">
        <f t="shared" si="54"/>
        <v>2</v>
      </c>
      <c r="P1036" s="55" t="str">
        <f t="shared" si="55"/>
        <v>21082</v>
      </c>
      <c r="Q1036" s="55">
        <v>1036</v>
      </c>
    </row>
    <row r="1037" spans="14:17" x14ac:dyDescent="0.15">
      <c r="N1037" s="55">
        <f t="shared" si="53"/>
        <v>2108</v>
      </c>
      <c r="O1037" s="55">
        <f t="shared" si="54"/>
        <v>3</v>
      </c>
      <c r="P1037" s="55" t="str">
        <f t="shared" si="55"/>
        <v>21083</v>
      </c>
      <c r="Q1037" s="55">
        <v>1037</v>
      </c>
    </row>
    <row r="1038" spans="14:17" x14ac:dyDescent="0.15">
      <c r="N1038" s="55">
        <f t="shared" si="53"/>
        <v>2108</v>
      </c>
      <c r="O1038" s="55">
        <f t="shared" si="54"/>
        <v>4</v>
      </c>
      <c r="P1038" s="55" t="str">
        <f t="shared" si="55"/>
        <v>21084</v>
      </c>
      <c r="Q1038" s="55">
        <v>1038</v>
      </c>
    </row>
    <row r="1039" spans="14:17" x14ac:dyDescent="0.15">
      <c r="N1039" s="55">
        <f t="shared" si="53"/>
        <v>2108</v>
      </c>
      <c r="O1039" s="55">
        <f t="shared" si="54"/>
        <v>5</v>
      </c>
      <c r="P1039" s="55" t="str">
        <f t="shared" si="55"/>
        <v>21085</v>
      </c>
      <c r="Q1039" s="55">
        <v>1039</v>
      </c>
    </row>
    <row r="1040" spans="14:17" x14ac:dyDescent="0.15">
      <c r="N1040" s="55">
        <f t="shared" si="53"/>
        <v>2108</v>
      </c>
      <c r="O1040" s="55">
        <f t="shared" si="54"/>
        <v>6</v>
      </c>
      <c r="P1040" s="55" t="str">
        <f t="shared" si="55"/>
        <v>21086</v>
      </c>
      <c r="Q1040" s="55">
        <v>1040</v>
      </c>
    </row>
    <row r="1041" spans="14:17" x14ac:dyDescent="0.15">
      <c r="N1041" s="55">
        <f t="shared" si="53"/>
        <v>2108</v>
      </c>
      <c r="O1041" s="55">
        <f t="shared" si="54"/>
        <v>7</v>
      </c>
      <c r="P1041" s="55" t="str">
        <f t="shared" si="55"/>
        <v>21087</v>
      </c>
      <c r="Q1041" s="55">
        <v>1041</v>
      </c>
    </row>
    <row r="1042" spans="14:17" x14ac:dyDescent="0.15">
      <c r="N1042" s="55">
        <f t="shared" si="53"/>
        <v>2108</v>
      </c>
      <c r="O1042" s="55">
        <f t="shared" si="54"/>
        <v>8</v>
      </c>
      <c r="P1042" s="55" t="str">
        <f t="shared" si="55"/>
        <v>21088</v>
      </c>
      <c r="Q1042" s="55">
        <v>1042</v>
      </c>
    </row>
    <row r="1043" spans="14:17" x14ac:dyDescent="0.15">
      <c r="N1043" s="55">
        <f t="shared" si="53"/>
        <v>2108</v>
      </c>
      <c r="O1043" s="55">
        <f t="shared" si="54"/>
        <v>9</v>
      </c>
      <c r="P1043" s="55" t="str">
        <f t="shared" si="55"/>
        <v>21089</v>
      </c>
      <c r="Q1043" s="55">
        <v>1043</v>
      </c>
    </row>
    <row r="1044" spans="14:17" x14ac:dyDescent="0.15">
      <c r="N1044" s="55">
        <f t="shared" si="53"/>
        <v>2108</v>
      </c>
      <c r="O1044" s="55">
        <f t="shared" si="54"/>
        <v>10</v>
      </c>
      <c r="P1044" s="55" t="str">
        <f t="shared" si="55"/>
        <v>210810</v>
      </c>
      <c r="Q1044" s="55">
        <v>1044</v>
      </c>
    </row>
    <row r="1045" spans="14:17" x14ac:dyDescent="0.15">
      <c r="N1045" s="55">
        <f t="shared" si="53"/>
        <v>2108</v>
      </c>
      <c r="O1045" s="55">
        <f t="shared" si="54"/>
        <v>11</v>
      </c>
      <c r="P1045" s="55" t="str">
        <f t="shared" si="55"/>
        <v>210811</v>
      </c>
      <c r="Q1045" s="55">
        <v>1045</v>
      </c>
    </row>
    <row r="1046" spans="14:17" x14ac:dyDescent="0.15">
      <c r="N1046" s="55">
        <f t="shared" si="53"/>
        <v>2108</v>
      </c>
      <c r="O1046" s="55">
        <f t="shared" si="54"/>
        <v>12</v>
      </c>
      <c r="P1046" s="55" t="str">
        <f t="shared" si="55"/>
        <v>210812</v>
      </c>
      <c r="Q1046" s="55">
        <v>1046</v>
      </c>
    </row>
    <row r="1047" spans="14:17" x14ac:dyDescent="0.15">
      <c r="N1047" s="55">
        <f t="shared" si="53"/>
        <v>2109</v>
      </c>
      <c r="O1047" s="55">
        <f t="shared" si="54"/>
        <v>1</v>
      </c>
      <c r="P1047" s="55" t="str">
        <f t="shared" si="55"/>
        <v>21091</v>
      </c>
      <c r="Q1047" s="55">
        <v>1047</v>
      </c>
    </row>
    <row r="1048" spans="14:17" x14ac:dyDescent="0.15">
      <c r="N1048" s="55">
        <f t="shared" si="53"/>
        <v>2109</v>
      </c>
      <c r="O1048" s="55">
        <f t="shared" si="54"/>
        <v>2</v>
      </c>
      <c r="P1048" s="55" t="str">
        <f t="shared" si="55"/>
        <v>21092</v>
      </c>
      <c r="Q1048" s="55">
        <v>1048</v>
      </c>
    </row>
    <row r="1049" spans="14:17" x14ac:dyDescent="0.15">
      <c r="N1049" s="55">
        <f t="shared" si="53"/>
        <v>2109</v>
      </c>
      <c r="O1049" s="55">
        <f t="shared" si="54"/>
        <v>3</v>
      </c>
      <c r="P1049" s="55" t="str">
        <f t="shared" si="55"/>
        <v>21093</v>
      </c>
      <c r="Q1049" s="55">
        <v>1049</v>
      </c>
    </row>
    <row r="1050" spans="14:17" x14ac:dyDescent="0.15">
      <c r="N1050" s="55">
        <f t="shared" si="53"/>
        <v>2109</v>
      </c>
      <c r="O1050" s="55">
        <f t="shared" si="54"/>
        <v>4</v>
      </c>
      <c r="P1050" s="55" t="str">
        <f t="shared" si="55"/>
        <v>21094</v>
      </c>
      <c r="Q1050" s="55">
        <v>1050</v>
      </c>
    </row>
    <row r="1051" spans="14:17" x14ac:dyDescent="0.15">
      <c r="N1051" s="55">
        <f t="shared" si="53"/>
        <v>2109</v>
      </c>
      <c r="O1051" s="55">
        <f t="shared" si="54"/>
        <v>5</v>
      </c>
      <c r="P1051" s="55" t="str">
        <f t="shared" si="55"/>
        <v>21095</v>
      </c>
      <c r="Q1051" s="55">
        <v>1051</v>
      </c>
    </row>
    <row r="1052" spans="14:17" x14ac:dyDescent="0.15">
      <c r="N1052" s="55">
        <f t="shared" si="53"/>
        <v>2109</v>
      </c>
      <c r="O1052" s="55">
        <f t="shared" si="54"/>
        <v>6</v>
      </c>
      <c r="P1052" s="55" t="str">
        <f t="shared" si="55"/>
        <v>21096</v>
      </c>
      <c r="Q1052" s="55">
        <v>1052</v>
      </c>
    </row>
    <row r="1053" spans="14:17" x14ac:dyDescent="0.15">
      <c r="N1053" s="55">
        <f t="shared" si="53"/>
        <v>2109</v>
      </c>
      <c r="O1053" s="55">
        <f t="shared" si="54"/>
        <v>7</v>
      </c>
      <c r="P1053" s="55" t="str">
        <f t="shared" si="55"/>
        <v>21097</v>
      </c>
      <c r="Q1053" s="55">
        <v>1053</v>
      </c>
    </row>
    <row r="1054" spans="14:17" x14ac:dyDescent="0.15">
      <c r="N1054" s="55">
        <f t="shared" si="53"/>
        <v>2109</v>
      </c>
      <c r="O1054" s="55">
        <f t="shared" si="54"/>
        <v>8</v>
      </c>
      <c r="P1054" s="55" t="str">
        <f t="shared" si="55"/>
        <v>21098</v>
      </c>
      <c r="Q1054" s="55">
        <v>1054</v>
      </c>
    </row>
    <row r="1055" spans="14:17" x14ac:dyDescent="0.15">
      <c r="N1055" s="55">
        <f t="shared" si="53"/>
        <v>2109</v>
      </c>
      <c r="O1055" s="55">
        <f t="shared" si="54"/>
        <v>9</v>
      </c>
      <c r="P1055" s="55" t="str">
        <f t="shared" si="55"/>
        <v>21099</v>
      </c>
      <c r="Q1055" s="55">
        <v>1055</v>
      </c>
    </row>
    <row r="1056" spans="14:17" x14ac:dyDescent="0.15">
      <c r="N1056" s="55">
        <f t="shared" ref="N1056:N1091" si="56">IF(O1056=1,N1055+1,N1055)</f>
        <v>2109</v>
      </c>
      <c r="O1056" s="55">
        <f t="shared" ref="O1056:O1091" si="57">IF(O1055=12,1,O1055+1)</f>
        <v>10</v>
      </c>
      <c r="P1056" s="55" t="str">
        <f t="shared" si="55"/>
        <v>210910</v>
      </c>
      <c r="Q1056" s="55">
        <v>1056</v>
      </c>
    </row>
    <row r="1057" spans="14:17" x14ac:dyDescent="0.15">
      <c r="N1057" s="55">
        <f t="shared" si="56"/>
        <v>2109</v>
      </c>
      <c r="O1057" s="55">
        <f t="shared" si="57"/>
        <v>11</v>
      </c>
      <c r="P1057" s="55" t="str">
        <f t="shared" si="55"/>
        <v>210911</v>
      </c>
      <c r="Q1057" s="55">
        <v>1057</v>
      </c>
    </row>
    <row r="1058" spans="14:17" x14ac:dyDescent="0.15">
      <c r="N1058" s="55">
        <f t="shared" si="56"/>
        <v>2109</v>
      </c>
      <c r="O1058" s="55">
        <f t="shared" si="57"/>
        <v>12</v>
      </c>
      <c r="P1058" s="55" t="str">
        <f t="shared" si="55"/>
        <v>210912</v>
      </c>
      <c r="Q1058" s="55">
        <v>1058</v>
      </c>
    </row>
    <row r="1059" spans="14:17" x14ac:dyDescent="0.15">
      <c r="N1059" s="55">
        <f t="shared" si="56"/>
        <v>2110</v>
      </c>
      <c r="O1059" s="55">
        <f t="shared" si="57"/>
        <v>1</v>
      </c>
      <c r="P1059" s="55" t="str">
        <f t="shared" si="55"/>
        <v>21101</v>
      </c>
      <c r="Q1059" s="55">
        <v>1059</v>
      </c>
    </row>
    <row r="1060" spans="14:17" x14ac:dyDescent="0.15">
      <c r="N1060" s="55">
        <f t="shared" si="56"/>
        <v>2110</v>
      </c>
      <c r="O1060" s="55">
        <f t="shared" si="57"/>
        <v>2</v>
      </c>
      <c r="P1060" s="55" t="str">
        <f t="shared" si="55"/>
        <v>21102</v>
      </c>
      <c r="Q1060" s="55">
        <v>1060</v>
      </c>
    </row>
    <row r="1061" spans="14:17" x14ac:dyDescent="0.15">
      <c r="N1061" s="55">
        <f t="shared" si="56"/>
        <v>2110</v>
      </c>
      <c r="O1061" s="55">
        <f t="shared" si="57"/>
        <v>3</v>
      </c>
      <c r="P1061" s="55" t="str">
        <f t="shared" si="55"/>
        <v>21103</v>
      </c>
      <c r="Q1061" s="55">
        <v>1061</v>
      </c>
    </row>
    <row r="1062" spans="14:17" x14ac:dyDescent="0.15">
      <c r="N1062" s="55">
        <f t="shared" si="56"/>
        <v>2110</v>
      </c>
      <c r="O1062" s="55">
        <f t="shared" si="57"/>
        <v>4</v>
      </c>
      <c r="P1062" s="55" t="str">
        <f t="shared" si="55"/>
        <v>21104</v>
      </c>
      <c r="Q1062" s="55">
        <v>1062</v>
      </c>
    </row>
    <row r="1063" spans="14:17" x14ac:dyDescent="0.15">
      <c r="N1063" s="55">
        <f t="shared" si="56"/>
        <v>2110</v>
      </c>
      <c r="O1063" s="55">
        <f t="shared" si="57"/>
        <v>5</v>
      </c>
      <c r="P1063" s="55" t="str">
        <f t="shared" si="55"/>
        <v>21105</v>
      </c>
      <c r="Q1063" s="55">
        <v>1063</v>
      </c>
    </row>
    <row r="1064" spans="14:17" x14ac:dyDescent="0.15">
      <c r="N1064" s="55">
        <f t="shared" si="56"/>
        <v>2110</v>
      </c>
      <c r="O1064" s="55">
        <f t="shared" si="57"/>
        <v>6</v>
      </c>
      <c r="P1064" s="55" t="str">
        <f t="shared" si="55"/>
        <v>21106</v>
      </c>
      <c r="Q1064" s="55">
        <v>1064</v>
      </c>
    </row>
    <row r="1065" spans="14:17" x14ac:dyDescent="0.15">
      <c r="N1065" s="55">
        <f t="shared" si="56"/>
        <v>2110</v>
      </c>
      <c r="O1065" s="55">
        <f t="shared" si="57"/>
        <v>7</v>
      </c>
      <c r="P1065" s="55" t="str">
        <f t="shared" si="55"/>
        <v>21107</v>
      </c>
      <c r="Q1065" s="55">
        <v>1065</v>
      </c>
    </row>
    <row r="1066" spans="14:17" x14ac:dyDescent="0.15">
      <c r="N1066" s="55">
        <f t="shared" si="56"/>
        <v>2110</v>
      </c>
      <c r="O1066" s="55">
        <f t="shared" si="57"/>
        <v>8</v>
      </c>
      <c r="P1066" s="55" t="str">
        <f t="shared" si="55"/>
        <v>21108</v>
      </c>
      <c r="Q1066" s="55">
        <v>1066</v>
      </c>
    </row>
    <row r="1067" spans="14:17" x14ac:dyDescent="0.15">
      <c r="N1067" s="55">
        <f t="shared" si="56"/>
        <v>2110</v>
      </c>
      <c r="O1067" s="55">
        <f t="shared" si="57"/>
        <v>9</v>
      </c>
      <c r="P1067" s="55" t="str">
        <f t="shared" si="55"/>
        <v>21109</v>
      </c>
      <c r="Q1067" s="55">
        <v>1067</v>
      </c>
    </row>
    <row r="1068" spans="14:17" x14ac:dyDescent="0.15">
      <c r="N1068" s="55">
        <f t="shared" si="56"/>
        <v>2110</v>
      </c>
      <c r="O1068" s="55">
        <f t="shared" si="57"/>
        <v>10</v>
      </c>
      <c r="P1068" s="55" t="str">
        <f t="shared" si="55"/>
        <v>211010</v>
      </c>
      <c r="Q1068" s="55">
        <v>1068</v>
      </c>
    </row>
    <row r="1069" spans="14:17" x14ac:dyDescent="0.15">
      <c r="N1069" s="55">
        <f t="shared" si="56"/>
        <v>2110</v>
      </c>
      <c r="O1069" s="55">
        <f t="shared" si="57"/>
        <v>11</v>
      </c>
      <c r="P1069" s="55" t="str">
        <f t="shared" si="55"/>
        <v>211011</v>
      </c>
      <c r="Q1069" s="55">
        <v>1069</v>
      </c>
    </row>
    <row r="1070" spans="14:17" x14ac:dyDescent="0.15">
      <c r="N1070" s="55">
        <f t="shared" si="56"/>
        <v>2110</v>
      </c>
      <c r="O1070" s="55">
        <f t="shared" si="57"/>
        <v>12</v>
      </c>
      <c r="P1070" s="55" t="str">
        <f t="shared" si="55"/>
        <v>211012</v>
      </c>
      <c r="Q1070" s="55">
        <v>1070</v>
      </c>
    </row>
    <row r="1071" spans="14:17" x14ac:dyDescent="0.15">
      <c r="N1071" s="55">
        <f t="shared" si="56"/>
        <v>2111</v>
      </c>
      <c r="O1071" s="55">
        <f t="shared" si="57"/>
        <v>1</v>
      </c>
      <c r="P1071" s="55" t="str">
        <f t="shared" si="55"/>
        <v>21111</v>
      </c>
      <c r="Q1071" s="55">
        <v>1071</v>
      </c>
    </row>
    <row r="1072" spans="14:17" x14ac:dyDescent="0.15">
      <c r="N1072" s="55">
        <f t="shared" si="56"/>
        <v>2111</v>
      </c>
      <c r="O1072" s="55">
        <f t="shared" si="57"/>
        <v>2</v>
      </c>
      <c r="P1072" s="55" t="str">
        <f t="shared" si="55"/>
        <v>21112</v>
      </c>
      <c r="Q1072" s="55">
        <v>1072</v>
      </c>
    </row>
    <row r="1073" spans="14:17" x14ac:dyDescent="0.15">
      <c r="N1073" s="55">
        <f t="shared" si="56"/>
        <v>2111</v>
      </c>
      <c r="O1073" s="55">
        <f t="shared" si="57"/>
        <v>3</v>
      </c>
      <c r="P1073" s="55" t="str">
        <f t="shared" si="55"/>
        <v>21113</v>
      </c>
      <c r="Q1073" s="55">
        <v>1073</v>
      </c>
    </row>
    <row r="1074" spans="14:17" x14ac:dyDescent="0.15">
      <c r="N1074" s="55">
        <f t="shared" si="56"/>
        <v>2111</v>
      </c>
      <c r="O1074" s="55">
        <f t="shared" si="57"/>
        <v>4</v>
      </c>
      <c r="P1074" s="55" t="str">
        <f t="shared" si="55"/>
        <v>21114</v>
      </c>
      <c r="Q1074" s="55">
        <v>1074</v>
      </c>
    </row>
    <row r="1075" spans="14:17" x14ac:dyDescent="0.15">
      <c r="N1075" s="55">
        <f t="shared" si="56"/>
        <v>2111</v>
      </c>
      <c r="O1075" s="55">
        <f t="shared" si="57"/>
        <v>5</v>
      </c>
      <c r="P1075" s="55" t="str">
        <f t="shared" si="55"/>
        <v>21115</v>
      </c>
      <c r="Q1075" s="55">
        <v>1075</v>
      </c>
    </row>
    <row r="1076" spans="14:17" x14ac:dyDescent="0.15">
      <c r="N1076" s="55">
        <f t="shared" si="56"/>
        <v>2111</v>
      </c>
      <c r="O1076" s="55">
        <f t="shared" si="57"/>
        <v>6</v>
      </c>
      <c r="P1076" s="55" t="str">
        <f t="shared" si="55"/>
        <v>21116</v>
      </c>
      <c r="Q1076" s="55">
        <v>1076</v>
      </c>
    </row>
    <row r="1077" spans="14:17" x14ac:dyDescent="0.15">
      <c r="N1077" s="55">
        <f t="shared" si="56"/>
        <v>2111</v>
      </c>
      <c r="O1077" s="55">
        <f t="shared" si="57"/>
        <v>7</v>
      </c>
      <c r="P1077" s="55" t="str">
        <f t="shared" si="55"/>
        <v>21117</v>
      </c>
      <c r="Q1077" s="55">
        <v>1077</v>
      </c>
    </row>
    <row r="1078" spans="14:17" x14ac:dyDescent="0.15">
      <c r="N1078" s="55">
        <f t="shared" si="56"/>
        <v>2111</v>
      </c>
      <c r="O1078" s="55">
        <f t="shared" si="57"/>
        <v>8</v>
      </c>
      <c r="P1078" s="55" t="str">
        <f t="shared" si="55"/>
        <v>21118</v>
      </c>
      <c r="Q1078" s="55">
        <v>1078</v>
      </c>
    </row>
    <row r="1079" spans="14:17" x14ac:dyDescent="0.15">
      <c r="N1079" s="55">
        <f t="shared" si="56"/>
        <v>2111</v>
      </c>
      <c r="O1079" s="55">
        <f t="shared" si="57"/>
        <v>9</v>
      </c>
      <c r="P1079" s="55" t="str">
        <f t="shared" si="55"/>
        <v>21119</v>
      </c>
      <c r="Q1079" s="55">
        <v>1079</v>
      </c>
    </row>
    <row r="1080" spans="14:17" x14ac:dyDescent="0.15">
      <c r="N1080" s="55">
        <f t="shared" si="56"/>
        <v>2111</v>
      </c>
      <c r="O1080" s="55">
        <f t="shared" si="57"/>
        <v>10</v>
      </c>
      <c r="P1080" s="55" t="str">
        <f t="shared" si="55"/>
        <v>211110</v>
      </c>
      <c r="Q1080" s="55">
        <v>1080</v>
      </c>
    </row>
    <row r="1081" spans="14:17" x14ac:dyDescent="0.15">
      <c r="N1081" s="55">
        <f t="shared" si="56"/>
        <v>2111</v>
      </c>
      <c r="O1081" s="55">
        <f t="shared" si="57"/>
        <v>11</v>
      </c>
      <c r="P1081" s="55" t="str">
        <f t="shared" si="55"/>
        <v>211111</v>
      </c>
      <c r="Q1081" s="55">
        <v>1081</v>
      </c>
    </row>
    <row r="1082" spans="14:17" x14ac:dyDescent="0.15">
      <c r="N1082" s="55">
        <f t="shared" si="56"/>
        <v>2111</v>
      </c>
      <c r="O1082" s="55">
        <f t="shared" si="57"/>
        <v>12</v>
      </c>
      <c r="P1082" s="55" t="str">
        <f t="shared" si="55"/>
        <v>211112</v>
      </c>
      <c r="Q1082" s="55">
        <v>1082</v>
      </c>
    </row>
    <row r="1083" spans="14:17" x14ac:dyDescent="0.15">
      <c r="N1083" s="55">
        <f t="shared" si="56"/>
        <v>2112</v>
      </c>
      <c r="O1083" s="55">
        <f t="shared" si="57"/>
        <v>1</v>
      </c>
      <c r="P1083" s="55" t="str">
        <f t="shared" si="55"/>
        <v>21121</v>
      </c>
      <c r="Q1083" s="55">
        <v>1083</v>
      </c>
    </row>
    <row r="1084" spans="14:17" x14ac:dyDescent="0.15">
      <c r="N1084" s="55">
        <f t="shared" si="56"/>
        <v>2112</v>
      </c>
      <c r="O1084" s="55">
        <f t="shared" si="57"/>
        <v>2</v>
      </c>
      <c r="P1084" s="55" t="str">
        <f t="shared" si="55"/>
        <v>21122</v>
      </c>
      <c r="Q1084" s="55">
        <v>1084</v>
      </c>
    </row>
    <row r="1085" spans="14:17" x14ac:dyDescent="0.15">
      <c r="N1085" s="55">
        <f t="shared" si="56"/>
        <v>2112</v>
      </c>
      <c r="O1085" s="55">
        <f t="shared" si="57"/>
        <v>3</v>
      </c>
      <c r="P1085" s="55" t="str">
        <f t="shared" si="55"/>
        <v>21123</v>
      </c>
      <c r="Q1085" s="55">
        <v>1085</v>
      </c>
    </row>
    <row r="1086" spans="14:17" x14ac:dyDescent="0.15">
      <c r="N1086" s="55">
        <f t="shared" si="56"/>
        <v>2112</v>
      </c>
      <c r="O1086" s="55">
        <f t="shared" si="57"/>
        <v>4</v>
      </c>
      <c r="P1086" s="55" t="str">
        <f t="shared" si="55"/>
        <v>21124</v>
      </c>
      <c r="Q1086" s="55">
        <v>1086</v>
      </c>
    </row>
    <row r="1087" spans="14:17" x14ac:dyDescent="0.15">
      <c r="N1087" s="55">
        <f t="shared" si="56"/>
        <v>2112</v>
      </c>
      <c r="O1087" s="55">
        <f t="shared" si="57"/>
        <v>5</v>
      </c>
      <c r="P1087" s="55" t="str">
        <f t="shared" si="55"/>
        <v>21125</v>
      </c>
      <c r="Q1087" s="55">
        <v>1087</v>
      </c>
    </row>
    <row r="1088" spans="14:17" x14ac:dyDescent="0.15">
      <c r="N1088" s="55">
        <f t="shared" si="56"/>
        <v>2112</v>
      </c>
      <c r="O1088" s="55">
        <f t="shared" si="57"/>
        <v>6</v>
      </c>
      <c r="P1088" s="55" t="str">
        <f t="shared" si="55"/>
        <v>21126</v>
      </c>
      <c r="Q1088" s="55">
        <v>1088</v>
      </c>
    </row>
    <row r="1089" spans="14:17" x14ac:dyDescent="0.15">
      <c r="N1089" s="55">
        <f t="shared" si="56"/>
        <v>2112</v>
      </c>
      <c r="O1089" s="55">
        <f t="shared" si="57"/>
        <v>7</v>
      </c>
      <c r="P1089" s="55" t="str">
        <f t="shared" si="55"/>
        <v>21127</v>
      </c>
      <c r="Q1089" s="55">
        <v>1089</v>
      </c>
    </row>
    <row r="1090" spans="14:17" x14ac:dyDescent="0.15">
      <c r="N1090" s="55">
        <f t="shared" si="56"/>
        <v>2112</v>
      </c>
      <c r="O1090" s="55">
        <f t="shared" si="57"/>
        <v>8</v>
      </c>
      <c r="P1090" s="55" t="str">
        <f t="shared" ref="P1090:P1091" si="58">N1090&amp;O1090</f>
        <v>21128</v>
      </c>
      <c r="Q1090" s="55">
        <v>1090</v>
      </c>
    </row>
    <row r="1091" spans="14:17" x14ac:dyDescent="0.15">
      <c r="N1091" s="55">
        <f t="shared" si="56"/>
        <v>2112</v>
      </c>
      <c r="O1091" s="55">
        <f t="shared" si="57"/>
        <v>9</v>
      </c>
      <c r="P1091" s="55" t="str">
        <f t="shared" si="58"/>
        <v>21129</v>
      </c>
      <c r="Q1091" s="55">
        <v>1091</v>
      </c>
    </row>
  </sheetData>
  <sheetProtection algorithmName="SHA-512" hashValue="NAxDPZixPQeZp4aVdKXOJHHsKw6c9k4Y7dFZerdL3MgLd5DXE4Mu/OsoH6iwb3EdSHxH3Ji3dl+0Qnz33znfGA==" saltValue="6i2IJtCU59FUFX3J4eSuwQ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団体設定</vt:lpstr>
      <vt:lpstr>初級(10級～)</vt:lpstr>
      <vt:lpstr>中級(3級～)</vt:lpstr>
      <vt:lpstr>上級(五段～)</vt:lpstr>
      <vt:lpstr>超上級(十一段～)</vt:lpstr>
      <vt:lpstr>管理用</vt:lpstr>
      <vt:lpstr>計算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-</dc:creator>
  <cp:lastModifiedBy>- -</cp:lastModifiedBy>
  <dcterms:created xsi:type="dcterms:W3CDTF">2022-10-17T12:44:55Z</dcterms:created>
  <dcterms:modified xsi:type="dcterms:W3CDTF">2023-05-30T08:40:56Z</dcterms:modified>
</cp:coreProperties>
</file>